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biceva\Desktop\FINANČNÍ Odbor\Rozbory hospodaření\ROK 2020\"/>
    </mc:Choice>
  </mc:AlternateContent>
  <xr:revisionPtr revIDLastSave="0" documentId="8_{FBE1F5E6-609C-49B8-B9DA-5B099905B693}" xr6:coauthVersionLast="36" xr6:coauthVersionMax="36" xr10:uidLastSave="{00000000-0000-0000-0000-000000000000}"/>
  <bookViews>
    <workbookView xWindow="90" yWindow="150" windowWidth="15255" windowHeight="8685" activeTab="5" xr2:uid="{00000000-000D-0000-FFFF-FFFF00000000}"/>
  </bookViews>
  <sheets>
    <sheet name="2016" sheetId="1" r:id="rId1"/>
    <sheet name="K 31. 12. 2017" sheetId="5" r:id="rId2"/>
    <sheet name="K 31. 12. 2018" sheetId="8" r:id="rId3"/>
    <sheet name="k 31.12. 2019" sheetId="9" r:id="rId4"/>
    <sheet name="ORJ" sheetId="14" r:id="rId5"/>
    <sheet name="k 31.12. 2020" sheetId="13" r:id="rId6"/>
    <sheet name="List1" sheetId="12" r:id="rId7"/>
    <sheet name="List2" sheetId="11" r:id="rId8"/>
    <sheet name="042 aktuální" sheetId="15" r:id="rId9"/>
    <sheet name="List5" sheetId="16" r:id="rId10"/>
  </sheets>
  <calcPr calcId="191029"/>
</workbook>
</file>

<file path=xl/calcChain.xml><?xml version="1.0" encoding="utf-8"?>
<calcChain xmlns="http://schemas.openxmlformats.org/spreadsheetml/2006/main">
  <c r="E231" i="15" l="1"/>
  <c r="E250" i="15"/>
  <c r="E246" i="15"/>
  <c r="E243" i="15"/>
  <c r="E221" i="15"/>
  <c r="E217" i="15"/>
  <c r="E211" i="15"/>
  <c r="D207" i="15"/>
  <c r="E207" i="15" s="1"/>
  <c r="D199" i="15"/>
  <c r="E199" i="15" s="1"/>
  <c r="E194" i="15"/>
  <c r="E190" i="15"/>
  <c r="D186" i="15"/>
  <c r="E184" i="15"/>
  <c r="D181" i="15"/>
  <c r="E180" i="15"/>
  <c r="D176" i="15"/>
  <c r="E176" i="15" s="1"/>
  <c r="D165" i="15"/>
  <c r="E165" i="15" s="1"/>
  <c r="D159" i="15"/>
  <c r="E159" i="15" s="1"/>
  <c r="D155" i="15"/>
  <c r="E155" i="15" s="1"/>
  <c r="D150" i="15"/>
  <c r="E150" i="15" s="1"/>
  <c r="D144" i="15"/>
  <c r="E144" i="15" s="1"/>
  <c r="E128" i="15"/>
  <c r="D125" i="15"/>
  <c r="E125" i="15" s="1"/>
  <c r="E116" i="15"/>
  <c r="E112" i="15"/>
  <c r="D108" i="15"/>
  <c r="E108" i="15" s="1"/>
  <c r="D102" i="15"/>
  <c r="E102" i="15" s="1"/>
  <c r="E84" i="15"/>
  <c r="D84" i="15"/>
  <c r="E75" i="15"/>
  <c r="D72" i="15"/>
  <c r="E72" i="15" s="1"/>
  <c r="E63" i="15"/>
  <c r="D60" i="15"/>
  <c r="E60" i="15" s="1"/>
  <c r="D49" i="15"/>
  <c r="E49" i="15" s="1"/>
  <c r="D42" i="15"/>
  <c r="E42" i="15" s="1"/>
  <c r="E34" i="15"/>
  <c r="E29" i="15"/>
  <c r="D25" i="15"/>
  <c r="E25" i="15" s="1"/>
  <c r="D18" i="15"/>
  <c r="E18" i="15" s="1"/>
  <c r="E253" i="15" l="1"/>
  <c r="E240" i="13"/>
  <c r="E228" i="13" l="1"/>
  <c r="D19" i="13" l="1"/>
  <c r="D103" i="13" l="1"/>
  <c r="D177" i="13"/>
  <c r="E212" i="13" l="1"/>
  <c r="D166" i="13" l="1"/>
  <c r="E222" i="13" l="1"/>
  <c r="E218" i="13" l="1"/>
  <c r="D26" i="13" l="1"/>
  <c r="D85" i="13" l="1"/>
  <c r="D93" i="9"/>
  <c r="E247" i="13" l="1"/>
  <c r="E243" i="13"/>
  <c r="D208" i="13"/>
  <c r="E208" i="13" s="1"/>
  <c r="D200" i="13"/>
  <c r="E200" i="13" s="1"/>
  <c r="E195" i="13"/>
  <c r="E191" i="13"/>
  <c r="D187" i="13"/>
  <c r="E185" i="13"/>
  <c r="D182" i="13"/>
  <c r="E181" i="13"/>
  <c r="E177" i="13"/>
  <c r="E166" i="13"/>
  <c r="D160" i="13"/>
  <c r="E160" i="13" s="1"/>
  <c r="D156" i="13"/>
  <c r="E156" i="13" s="1"/>
  <c r="D151" i="13"/>
  <c r="E151" i="13" s="1"/>
  <c r="D145" i="13"/>
  <c r="E145" i="13" s="1"/>
  <c r="E129" i="13"/>
  <c r="D126" i="13"/>
  <c r="E126" i="13" s="1"/>
  <c r="E117" i="13"/>
  <c r="E113" i="13"/>
  <c r="D109" i="13"/>
  <c r="E109" i="13" s="1"/>
  <c r="E103" i="13"/>
  <c r="E85" i="13"/>
  <c r="E76" i="13"/>
  <c r="D73" i="13"/>
  <c r="E73" i="13" s="1"/>
  <c r="E64" i="13"/>
  <c r="D61" i="13"/>
  <c r="E61" i="13" s="1"/>
  <c r="D50" i="13"/>
  <c r="E50" i="13" s="1"/>
  <c r="D43" i="13"/>
  <c r="E43" i="13" s="1"/>
  <c r="E35" i="13"/>
  <c r="E30" i="13"/>
  <c r="E26" i="13"/>
  <c r="E19" i="13"/>
  <c r="E250" i="13" l="1"/>
  <c r="E38" i="9"/>
  <c r="D41" i="9"/>
  <c r="D16" i="9"/>
  <c r="E16" i="9" l="1"/>
  <c r="D179" i="9"/>
  <c r="D190" i="9" l="1"/>
  <c r="D185" i="9"/>
  <c r="E188" i="9" l="1"/>
  <c r="D149" i="9"/>
  <c r="E57" i="9"/>
  <c r="D22" i="9" l="1"/>
  <c r="E219" i="9" l="1"/>
  <c r="E73" i="9" l="1"/>
  <c r="E184" i="9"/>
  <c r="D105" i="9"/>
  <c r="E215" i="9" l="1"/>
  <c r="D211" i="9"/>
  <c r="E211" i="9" s="1"/>
  <c r="D112" i="9" l="1"/>
  <c r="D205" i="9" l="1"/>
  <c r="E205" i="9" s="1"/>
  <c r="D12" i="11" l="1"/>
  <c r="E12" i="11" l="1"/>
  <c r="E197" i="9" l="1"/>
  <c r="E193" i="9"/>
  <c r="D172" i="9" l="1"/>
  <c r="E172" i="9" s="1"/>
  <c r="E179" i="9" l="1"/>
  <c r="E105" i="9"/>
  <c r="E149" i="9"/>
  <c r="E230" i="9"/>
  <c r="E226" i="9"/>
  <c r="D167" i="9"/>
  <c r="E167" i="9" s="1"/>
  <c r="D161" i="9"/>
  <c r="E161" i="9" s="1"/>
  <c r="D155" i="9"/>
  <c r="E155" i="9" s="1"/>
  <c r="E133" i="9"/>
  <c r="D129" i="9"/>
  <c r="E129" i="9" s="1"/>
  <c r="E120" i="9"/>
  <c r="E116" i="9"/>
  <c r="E112" i="9"/>
  <c r="E93" i="9"/>
  <c r="E84" i="9"/>
  <c r="D81" i="9"/>
  <c r="E81" i="9" s="1"/>
  <c r="D70" i="9"/>
  <c r="E70" i="9" s="1"/>
  <c r="D54" i="9"/>
  <c r="E54" i="9" s="1"/>
  <c r="D48" i="9"/>
  <c r="E48" i="9" s="1"/>
  <c r="E31" i="9"/>
  <c r="E26" i="9"/>
  <c r="E22" i="9"/>
  <c r="E235" i="9" l="1"/>
  <c r="D161" i="8"/>
  <c r="D157" i="8"/>
  <c r="E157" i="8" s="1"/>
  <c r="D238" i="8" l="1"/>
  <c r="D142" i="8" l="1"/>
  <c r="D93" i="8" l="1"/>
  <c r="D98" i="8" l="1"/>
  <c r="E98" i="8" s="1"/>
  <c r="D133" i="8"/>
  <c r="E133" i="8" s="1"/>
  <c r="E238" i="8"/>
  <c r="D173" i="8"/>
  <c r="D122" i="8"/>
  <c r="E190" i="8" l="1"/>
  <c r="E185" i="8" l="1"/>
  <c r="D205" i="8" l="1"/>
  <c r="E205" i="8" s="1"/>
  <c r="D181" i="8"/>
  <c r="E122" i="8"/>
  <c r="D66" i="8"/>
  <c r="D77" i="8" l="1"/>
  <c r="D114" i="8"/>
  <c r="D18" i="8" l="1"/>
  <c r="D167" i="8" l="1"/>
  <c r="E167" i="8" s="1"/>
  <c r="E173" i="8"/>
  <c r="E181" i="8" l="1"/>
  <c r="D219" i="8"/>
  <c r="E219" i="8" s="1"/>
  <c r="E213" i="8"/>
  <c r="E209" i="8"/>
  <c r="E161" i="8"/>
  <c r="D147" i="8"/>
  <c r="E147" i="8" s="1"/>
  <c r="E142" i="8"/>
  <c r="E125" i="8"/>
  <c r="E114" i="8"/>
  <c r="E105" i="8"/>
  <c r="E101" i="8"/>
  <c r="E93" i="8"/>
  <c r="D86" i="8"/>
  <c r="E86" i="8" s="1"/>
  <c r="E80" i="8"/>
  <c r="E77" i="8"/>
  <c r="E69" i="8"/>
  <c r="E66" i="8"/>
  <c r="E57" i="8"/>
  <c r="D54" i="8"/>
  <c r="E54" i="8" s="1"/>
  <c r="D47" i="8"/>
  <c r="E47" i="8" s="1"/>
  <c r="D40" i="8"/>
  <c r="E40" i="8" s="1"/>
  <c r="E34" i="8"/>
  <c r="E30" i="8"/>
  <c r="E26" i="8"/>
  <c r="D23" i="8"/>
  <c r="E23" i="8" s="1"/>
  <c r="E18" i="8"/>
  <c r="E5" i="8"/>
  <c r="E2" i="8"/>
  <c r="E240" i="8" s="1"/>
  <c r="G169" i="5" l="1"/>
  <c r="F111" i="5" l="1"/>
  <c r="G181" i="5" l="1"/>
  <c r="G206" i="5"/>
  <c r="G222" i="5" l="1"/>
  <c r="G202" i="5"/>
  <c r="G198" i="5"/>
  <c r="G219" i="5"/>
  <c r="G215" i="5"/>
  <c r="G211" i="5" l="1"/>
  <c r="G173" i="5" l="1"/>
  <c r="G177" i="5" l="1"/>
  <c r="F46" i="5"/>
  <c r="G192" i="5"/>
  <c r="G111" i="5" l="1"/>
  <c r="G159" i="5"/>
  <c r="G155" i="5"/>
  <c r="G151" i="5"/>
  <c r="G139" i="5"/>
  <c r="F129" i="5"/>
  <c r="G129" i="5" s="1"/>
  <c r="F121" i="5"/>
  <c r="G121" i="5" s="1"/>
  <c r="F57" i="5"/>
  <c r="G57" i="5" s="1"/>
  <c r="F52" i="5"/>
  <c r="G52" i="5" s="1"/>
  <c r="G46" i="5"/>
  <c r="D21" i="5"/>
  <c r="G21" i="5" s="1"/>
  <c r="D15" i="5"/>
  <c r="G15" i="5" s="1"/>
  <c r="G225" i="5" l="1"/>
  <c r="F117" i="1" l="1"/>
  <c r="G117" i="1" s="1"/>
  <c r="F93" i="1"/>
  <c r="G93" i="1" s="1"/>
  <c r="F109" i="1"/>
  <c r="G109" i="1" s="1"/>
  <c r="F101" i="1"/>
  <c r="G101" i="1" s="1"/>
  <c r="F71" i="1"/>
  <c r="G71" i="1" s="1"/>
  <c r="F65" i="1"/>
  <c r="G65" i="1" s="1"/>
  <c r="F59" i="1"/>
  <c r="G59" i="1" s="1"/>
  <c r="F46" i="1"/>
  <c r="G46" i="1" s="1"/>
  <c r="D25" i="1"/>
  <c r="G25" i="1" s="1"/>
  <c r="D19" i="1"/>
  <c r="G19" i="1" s="1"/>
  <c r="G134" i="1" l="1"/>
</calcChain>
</file>

<file path=xl/sharedStrings.xml><?xml version="1.0" encoding="utf-8"?>
<sst xmlns="http://schemas.openxmlformats.org/spreadsheetml/2006/main" count="2275" uniqueCount="751">
  <si>
    <t>Projekt plynofikace ul. Mlýnská, Příčná</t>
  </si>
  <si>
    <t>Projekt plynofikace ul. Zahradní</t>
  </si>
  <si>
    <t>Projekt na rekonstrukci koupaliště</t>
  </si>
  <si>
    <t>rok 2003,   d.č. 230/2/2003</t>
  </si>
  <si>
    <t>d.č. 369/3/2003</t>
  </si>
  <si>
    <t>rok 2005,</t>
  </si>
  <si>
    <t>d.č. 922/6/2005</t>
  </si>
  <si>
    <t xml:space="preserve">rok 2007, </t>
  </si>
  <si>
    <t>d.č. 318/2/2007</t>
  </si>
  <si>
    <t>rok 2008,</t>
  </si>
  <si>
    <t>d.č. 1115/7/2008</t>
  </si>
  <si>
    <t>Celkem</t>
  </si>
  <si>
    <t>Projekt - cyklotrasa Vizovice - Jasenná</t>
  </si>
  <si>
    <t>d.č. 755/5/2003</t>
  </si>
  <si>
    <t>d.č. 334/3/2003</t>
  </si>
  <si>
    <t>d.č. 485/2010 - projekt pro staveb. povol., Centroprojekt</t>
  </si>
  <si>
    <t xml:space="preserve">Kanalizační stoka u MŠ - projekt na úpravu stoky </t>
  </si>
  <si>
    <t xml:space="preserve">d.č. 791/10/2010, Dočkal František   </t>
  </si>
  <si>
    <t>Ing. Butula, Kroměříž</t>
  </si>
  <si>
    <t>d.č. 481/4/2001, AREKO Zlín</t>
  </si>
  <si>
    <t>d.č. 482/4/2001, AREKO Zlín</t>
  </si>
  <si>
    <t>Chodníky k ZŠ, ul. Školní, Orj. 2212</t>
  </si>
  <si>
    <t>d.č. 150330/4/2015</t>
  </si>
  <si>
    <t>Ing. Škrabal, projektová dokumentace</t>
  </si>
  <si>
    <t>d.č. 150561/7/2015</t>
  </si>
  <si>
    <t>Baumas, zpracování studie</t>
  </si>
  <si>
    <t>d.č. 747/2014, Ing. Soudilová, projektová dokumentace</t>
  </si>
  <si>
    <t>d.č. 655/2014, Grad, geodetické zaměření</t>
  </si>
  <si>
    <t>Místní komunikace Chrastěšov, (k Ordeltovým)</t>
  </si>
  <si>
    <t>d.f. 833/2014, MSS - PD</t>
  </si>
  <si>
    <t>Fuksová</t>
  </si>
  <si>
    <t>d.č. 151211/12/2015</t>
  </si>
  <si>
    <t>KB projekt s.r.o., projektová dokumentace</t>
  </si>
  <si>
    <t>d.č. 151214/12/2015 IM - Projekt, dokumentace</t>
  </si>
  <si>
    <t>d.č. 151192/15/2015 Moravská vodárenská,  vytyčení vod. sítě</t>
  </si>
  <si>
    <t>Investiční technik: Jaroslav Slezák</t>
  </si>
  <si>
    <t>Seznam nedokončených investic evidovaných na účtu 042 k 31. 12. 2016</t>
  </si>
  <si>
    <t>160273/3/2016 Ing. Soudilová, projektová dokumentace</t>
  </si>
  <si>
    <t>160341/4/2016 Ing. Věra Soudilová, projekční práce</t>
  </si>
  <si>
    <t>Místní komunikace ul. Mlýnská orj. 1603</t>
  </si>
  <si>
    <t>13.12016/Ing. Jiří Škrabal</t>
  </si>
  <si>
    <t>projektová dokumentace</t>
  </si>
  <si>
    <t>8.1.2016/E.ON ČR, s.r.o., Smlouva o připojení odběr. místa</t>
  </si>
  <si>
    <t>Ing. Věra Soudilová, projekční práce</t>
  </si>
  <si>
    <t>161270/12/16</t>
  </si>
  <si>
    <t>160931/9/16</t>
  </si>
  <si>
    <t>160942/9/16</t>
  </si>
  <si>
    <t>Lea Hoffmannová, Výkon inž. činnosti (rozhodnutí, povolení)</t>
  </si>
  <si>
    <t>Lea Hoffmannová, Výkon inž. činnosti (územ. řízení)</t>
  </si>
  <si>
    <t>160329/4/16</t>
  </si>
  <si>
    <t>Ing. J. Škrabal, projektová dokumentace</t>
  </si>
  <si>
    <t>160383/4/16</t>
  </si>
  <si>
    <t>160384/4/16</t>
  </si>
  <si>
    <t>160414/5/16</t>
  </si>
  <si>
    <t>Brněnské komunikace a.s., bezpečnostní audit</t>
  </si>
  <si>
    <t>Chodníky ul. Nádražní, orj. 1606</t>
  </si>
  <si>
    <t>Ing. J. Škrabal, projektová dokumentace (část)</t>
  </si>
  <si>
    <t>Ing. Škrabal, projektová dokumentace (část)</t>
  </si>
  <si>
    <t>Brněnské komunikace a.s., bezpečnostní audit (část)</t>
  </si>
  <si>
    <t xml:space="preserve">Ing. J. Škrabal, projektová dokumentace </t>
  </si>
  <si>
    <t>Chodníky ul. Slušovská, orj. 1605</t>
  </si>
  <si>
    <t>Chodníky sídl. Růžová, orj. 1604</t>
  </si>
  <si>
    <t>160292/3/16</t>
  </si>
  <si>
    <t>Chodníky kolem I/69 + Štěpská, orj. 1611</t>
  </si>
  <si>
    <t>Ing. J. Škrabal, vyhotovení vícetisku PD, aktualizace rozpočtu</t>
  </si>
  <si>
    <t>160483/5/16</t>
  </si>
  <si>
    <t>Marcela Urbanová, studie proveditelnosti, usměrnění dopr.</t>
  </si>
  <si>
    <t>Školní družina II, orj. 2017</t>
  </si>
  <si>
    <t>160543/6/16</t>
  </si>
  <si>
    <t xml:space="preserve">Ing. Klvač, Posudek na osvětlení </t>
  </si>
  <si>
    <t>160795/8/16</t>
  </si>
  <si>
    <t>Ing. Arch. Zámečník, PD pro vydání stav. povolení</t>
  </si>
  <si>
    <t>160865/8/16</t>
  </si>
  <si>
    <t>Ing. Mrkvánek, Znalecký posudek</t>
  </si>
  <si>
    <t>PK4277/9/16</t>
  </si>
  <si>
    <t>Ing. Arch. Zámečník, 4 výtisky výkres. Dokumentace</t>
  </si>
  <si>
    <t>161392/12/16</t>
  </si>
  <si>
    <t>Ing. Chytil, odborný posudek</t>
  </si>
  <si>
    <t>ZŠ - vestavba osobního výtahu, orj. 3114</t>
  </si>
  <si>
    <t>Ul. Štěpská, lávka přes Lutoninku, orj. 2219</t>
  </si>
  <si>
    <t>Prodloužení vodovodu ul. Těchlovská, orj. 2321</t>
  </si>
  <si>
    <t>160435/4/16</t>
  </si>
  <si>
    <t>TM Stav, spol. s r.o.</t>
  </si>
  <si>
    <t>osazení oken 2. NP</t>
  </si>
  <si>
    <t>160436/5/16</t>
  </si>
  <si>
    <t>předsazená stěna</t>
  </si>
  <si>
    <t>160209/3/16</t>
  </si>
  <si>
    <t>Bc. M. Zámečník</t>
  </si>
  <si>
    <t>studie - stavební úpravy</t>
  </si>
  <si>
    <t>160367/4/16</t>
  </si>
  <si>
    <t>Ing. J. Velička</t>
  </si>
  <si>
    <t>posudek budovy</t>
  </si>
  <si>
    <t>160298/3/16</t>
  </si>
  <si>
    <t>Atelier top klima s.r.o.</t>
  </si>
  <si>
    <t>projekt. Dokumentace (sál, vestibul…)</t>
  </si>
  <si>
    <t>160520/5/16</t>
  </si>
  <si>
    <t>Ing. Štefanidesová</t>
  </si>
  <si>
    <t>požárně bezpeč. řešení</t>
  </si>
  <si>
    <t>161101/10/16</t>
  </si>
  <si>
    <t>Česká spol. ornitologická, odborný posudek výsky živočichů</t>
  </si>
  <si>
    <t>161299/12/16</t>
  </si>
  <si>
    <t>Ing.arch Petr Zámečník, projektová dokumentace</t>
  </si>
  <si>
    <t>160213/3/16</t>
  </si>
  <si>
    <t>Ing. Arch. Zámečník</t>
  </si>
  <si>
    <t>PD stavební úpravy</t>
  </si>
  <si>
    <t>160489/5/16</t>
  </si>
  <si>
    <t>Ing. Milan Moravec, projekt stavební úpravy ZTI</t>
  </si>
  <si>
    <t>160614/6/16</t>
  </si>
  <si>
    <t>160861/9/16</t>
  </si>
  <si>
    <t>Gabriela Goldová - studie prostor DK</t>
  </si>
  <si>
    <t>Rekonstrukce DK, orj. 3392, 1607</t>
  </si>
  <si>
    <t>161348/12/16</t>
  </si>
  <si>
    <t>Pavel Lukaštík, rekonstrukce kuchyňky</t>
  </si>
  <si>
    <t>161387/12/16</t>
  </si>
  <si>
    <t>ELKOV elektro a.s., rekonstrukce kuchyňky</t>
  </si>
  <si>
    <t>161341/12/16</t>
  </si>
  <si>
    <t>KOVAKO s.r.o.,</t>
  </si>
  <si>
    <t>161404/12/16</t>
  </si>
  <si>
    <t>Rudolf Měrka, podlahářské práce</t>
  </si>
  <si>
    <t xml:space="preserve">161423/12/16Hana Schreiberová,  </t>
  </si>
  <si>
    <t>161317/12/16</t>
  </si>
  <si>
    <t>Ing. Škrabal, PD místní komunikace Dubovsko</t>
  </si>
  <si>
    <t>161388/12/16</t>
  </si>
  <si>
    <t>Ing. Škrabal, PD místní komunikace a chodníky ul. Tyršova</t>
  </si>
  <si>
    <t>161283/12/16</t>
  </si>
  <si>
    <t>Nedokončené investice k 31. 12. 2016 celkem:</t>
  </si>
  <si>
    <t>Rekonstrukce místní komunikace Dubovsko, orj. 1614</t>
  </si>
  <si>
    <t>Místní komunikace k Pasíčkám, orj. 1617</t>
  </si>
  <si>
    <t>Místní komunikace ul. Zahradní, orj. 1613</t>
  </si>
  <si>
    <t>Rekonstrukce zázemí v objektu Hasičské zbrojnice, orj. 1615</t>
  </si>
  <si>
    <t>Sportoviště u základní školy, orj. 1618</t>
  </si>
  <si>
    <t>Ing. Rudolf Nečas, projektová dokumentace (1/2)</t>
  </si>
  <si>
    <t>161428/12/16 Hřiště CZ s.r.o., zpracování studie</t>
  </si>
  <si>
    <t>WOODLINE - vestavěné skříně v DK</t>
  </si>
  <si>
    <t>Kanalizace a vodovod Vizovice (ul. Partyzánská) orj. 3680</t>
  </si>
  <si>
    <t>Rekonstrukce místní komunikace + chodníky Tyršova ul. Orj. 1614</t>
  </si>
  <si>
    <t>Kanalizace ul. Mlýnská, orj. 1620</t>
  </si>
  <si>
    <t>Chodník ul. Partyzánská orj. 1621</t>
  </si>
  <si>
    <t>Chodník ul. Zlínská, orj. 1623</t>
  </si>
  <si>
    <t>170416/4/17</t>
  </si>
  <si>
    <t>Modernizace zpevněných ploch U MŠ, orj. 1626</t>
  </si>
  <si>
    <t>Místní komunikace, ul. Říčanská, (odb. k Mojžíšovým) orj. 1625</t>
  </si>
  <si>
    <t>170177/2/2017</t>
  </si>
  <si>
    <t>170220/3/2017</t>
  </si>
  <si>
    <t>170336/4/2017</t>
  </si>
  <si>
    <t>170432/5/2017</t>
  </si>
  <si>
    <t>170441/5/2017</t>
  </si>
  <si>
    <t>170295/3/17</t>
  </si>
  <si>
    <t>170458/5/17</t>
  </si>
  <si>
    <t>orj. 20011</t>
  </si>
  <si>
    <t>orj. 20012</t>
  </si>
  <si>
    <t>orj. 20013</t>
  </si>
  <si>
    <t>orj. 20014</t>
  </si>
  <si>
    <t>orj. 20015</t>
  </si>
  <si>
    <t>orj. 20016</t>
  </si>
  <si>
    <t>NESS CZECH s.r.o.</t>
  </si>
  <si>
    <t>Zveřejnění formulářů</t>
  </si>
  <si>
    <t>Consultest, s.r.o., laboratorní zkoušky MK</t>
  </si>
  <si>
    <t>Ing. Jiří Škrabal, projektová dokumentace</t>
  </si>
  <si>
    <t>Geotrop spol. s r.o., geometrické zaměření</t>
  </si>
  <si>
    <t xml:space="preserve">TSmV p.o. (Kůrka Jan), projektová dokumentace </t>
  </si>
  <si>
    <t>161021/10/16</t>
  </si>
  <si>
    <t>150561/7/15</t>
  </si>
  <si>
    <t>150330/4/15</t>
  </si>
  <si>
    <t>833/2014, MSS - PD</t>
  </si>
  <si>
    <t>151211/12/15</t>
  </si>
  <si>
    <t>Rekonstrukce místní komunikace + chodníky Tyršova ul. orj. 1616</t>
  </si>
  <si>
    <t>orj. 1607</t>
  </si>
  <si>
    <t>orj.</t>
  </si>
  <si>
    <t>orj. 3680</t>
  </si>
  <si>
    <t xml:space="preserve">Kanalizace a vodovod Vizovice (ul. Partyzánská) </t>
  </si>
  <si>
    <t xml:space="preserve"> orj. 1603</t>
  </si>
  <si>
    <t xml:space="preserve">Místní komunikace ul. Mlýnská </t>
  </si>
  <si>
    <t>orj. 2212</t>
  </si>
  <si>
    <t>170602/6/17</t>
  </si>
  <si>
    <t>Zlínské stavby, a.s.,</t>
  </si>
  <si>
    <t>rekonstukce chodníku</t>
  </si>
  <si>
    <t>170640/6/2017</t>
  </si>
  <si>
    <t>Valendin s.r.o., zhotovení výkresů</t>
  </si>
  <si>
    <t>170584/6/17</t>
  </si>
  <si>
    <t>PD stavební úpravy DK</t>
  </si>
  <si>
    <t>Místní komunikace Chrastěšov (k Ordeltovým)</t>
  </si>
  <si>
    <t>Investiční technik: Jaromír Slezák</t>
  </si>
  <si>
    <t>Vodovod Razov, orj. 1630</t>
  </si>
  <si>
    <t>Osvětlení města, orj. 1632</t>
  </si>
  <si>
    <t>170797/7/17</t>
  </si>
  <si>
    <t>INSTOP spol. s r.o.</t>
  </si>
  <si>
    <t>170720/6/17</t>
  </si>
  <si>
    <t>Zázemí /chodník a parkování sídl. Štěpská a A. Háby, orj. 1627</t>
  </si>
  <si>
    <r>
      <t xml:space="preserve">Chodníky k ZŠ, ul. Školní, </t>
    </r>
    <r>
      <rPr>
        <b/>
        <sz val="8"/>
        <color theme="1"/>
        <rFont val="Calibri"/>
        <family val="2"/>
        <charset val="238"/>
        <scheme val="minor"/>
      </rPr>
      <t xml:space="preserve"> </t>
    </r>
    <r>
      <rPr>
        <b/>
        <sz val="8"/>
        <color rgb="FFFF0000"/>
        <rFont val="Calibri"/>
        <family val="2"/>
        <charset val="238"/>
        <scheme val="minor"/>
      </rPr>
      <t>(není zkolaudováno)</t>
    </r>
  </si>
  <si>
    <t>Nedokončené investice celkem:</t>
  </si>
  <si>
    <t>Celkem:</t>
  </si>
  <si>
    <t>170925/9/2017</t>
  </si>
  <si>
    <t>Lea Hoffmannová, vyřízení územ. rozh. a staveb.povol.</t>
  </si>
  <si>
    <t>Marek Flekač, projekt. dokumentace pro územní rozhod.</t>
  </si>
  <si>
    <t>170935/9/2017</t>
  </si>
  <si>
    <t>Marek Flekač, projekt. dokumentace pro staveb. povolení</t>
  </si>
  <si>
    <t>Technické zhodnocení domu dětí č.p. 813 ul. Slušovská orj. 1633</t>
  </si>
  <si>
    <t>Chodník před čokoládovnou a papírnictvím orj 1634</t>
  </si>
  <si>
    <t>170963/09/2017 Ing. Škrabal, PD</t>
  </si>
  <si>
    <t>170277/3/2017 TSmV p.o. - přefakturace projekt. dokumentace</t>
  </si>
  <si>
    <t>170785/8/2017 Swietelsky stavební s.r.o., staveb. práce</t>
  </si>
  <si>
    <t>407149/8/2017, GRINIS s.r.o., projektová dokumentace</t>
  </si>
  <si>
    <t>170926/8/17</t>
  </si>
  <si>
    <t>stavební úpravy DK</t>
  </si>
  <si>
    <t>171025/9/17</t>
  </si>
  <si>
    <t>407164/9/2017 Ing. Eva Vlčková, zpracování PEN a EŠ</t>
  </si>
  <si>
    <t>Evidenci z účetnictví předkládá: Fuksová</t>
  </si>
  <si>
    <t>Nové schodiště ZŠ Vizovice orj. 1635</t>
  </si>
  <si>
    <t>170973/10/2017 Ing. Arch. Tomáš Gábor, studie</t>
  </si>
  <si>
    <t>171005/10/17</t>
  </si>
  <si>
    <t>PD na bezbariérový přístup do DK</t>
  </si>
  <si>
    <t>170990/10/2017 Stavebniny Lednický, materiál</t>
  </si>
  <si>
    <t>171038/10/17</t>
  </si>
  <si>
    <t>Gabriela Goldová - zpracování návrhu šaten pro herce v  DK</t>
  </si>
  <si>
    <t>171039/10/17</t>
  </si>
  <si>
    <t>Ing. Arch. Tomáš Gábor - studie nového předprostoru</t>
  </si>
  <si>
    <t>171078/10/2017 František Fuksa, zednické práce</t>
  </si>
  <si>
    <t>Místní komunikace ul. Těchlovská orj. 1638</t>
  </si>
  <si>
    <t>171083/10/2017 Consultest s.r.o., laboratorní zkoušky</t>
  </si>
  <si>
    <t>171071/10/17</t>
  </si>
  <si>
    <t>Elektro revize Zlín s.r.o. přesun elektroměrů v DK</t>
  </si>
  <si>
    <t>171166/10/17</t>
  </si>
  <si>
    <t>Technické zhodnocení domu č.p. 367, orj. 10367</t>
  </si>
  <si>
    <t>407207/10/2017 Grinis s.r.o., projekt pro staveb. povol.</t>
  </si>
  <si>
    <t>407206/10/2016 Ing. Eva Vlčková, zpracování PEN</t>
  </si>
  <si>
    <t>171110/11/2017 Petr Kovář, instalatérské práce</t>
  </si>
  <si>
    <t>171111/11/17</t>
  </si>
  <si>
    <t>Ing. St. Martinec</t>
  </si>
  <si>
    <r>
      <t xml:space="preserve">stat. posouzení vnějš. schodiště, </t>
    </r>
    <r>
      <rPr>
        <sz val="9"/>
        <color theme="1"/>
        <rFont val="Calibri"/>
        <family val="2"/>
        <charset val="238"/>
        <scheme val="minor"/>
      </rPr>
      <t>1607</t>
    </r>
  </si>
  <si>
    <t>171147/11/2017 Ing. Arch. Tomáš Gábor, projekt. práce</t>
  </si>
  <si>
    <t>KSVSI s.r.o., stavební dozor</t>
  </si>
  <si>
    <t>171154/11/17</t>
  </si>
  <si>
    <r>
      <t xml:space="preserve">151214/12/15 </t>
    </r>
    <r>
      <rPr>
        <sz val="11"/>
        <color theme="1"/>
        <rFont val="Calibri"/>
        <family val="2"/>
        <charset val="238"/>
        <scheme val="minor"/>
      </rPr>
      <t>IM - Projekt, dokumentace</t>
    </r>
  </si>
  <si>
    <r>
      <rPr>
        <sz val="9"/>
        <color theme="1"/>
        <rFont val="Calibri"/>
        <family val="2"/>
        <charset val="238"/>
        <scheme val="minor"/>
      </rPr>
      <t>170665/7/2017</t>
    </r>
    <r>
      <rPr>
        <sz val="12"/>
        <color theme="1"/>
        <rFont val="Calibri"/>
        <family val="2"/>
        <charset val="238"/>
        <scheme val="minor"/>
      </rPr>
      <t xml:space="preserve"> Ing. Škrabal, PD</t>
    </r>
  </si>
  <si>
    <t>171171/11/2017 KSVSI s.r.o., stavební dozor</t>
  </si>
  <si>
    <t>171224/12/17</t>
  </si>
  <si>
    <t>Milan Bečica</t>
  </si>
  <si>
    <t>malířské práce</t>
  </si>
  <si>
    <t>Hřiště u DDM Zvonek, ul. Slušovská, orj. 1641</t>
  </si>
  <si>
    <t>171236/12/17 Ing. Ladislav Malůšek, zpracování žádosti o dotaci</t>
  </si>
  <si>
    <t>171366/12/17 Ing. Stanislav Julíček, projektová dokumentace</t>
  </si>
  <si>
    <t>171245/11/17</t>
  </si>
  <si>
    <t xml:space="preserve">Chlazení klimatiz. Gargulák, dodávka a montáž klimatiz.jedn.  </t>
  </si>
  <si>
    <t>171265/11/17</t>
  </si>
  <si>
    <t>stavební práce v DK</t>
  </si>
  <si>
    <t>171266/11/17</t>
  </si>
  <si>
    <t>Elektro revize Zlín s.r.o. přesun rozvaděče v DK</t>
  </si>
  <si>
    <t>171267/11/17</t>
  </si>
  <si>
    <t>dodávka a montáž termostat. hlavic</t>
  </si>
  <si>
    <t>171274/12/17</t>
  </si>
  <si>
    <t>Ladislav Kašša</t>
  </si>
  <si>
    <t>montáž horizont. Žaluzií</t>
  </si>
  <si>
    <t>171277/12/17</t>
  </si>
  <si>
    <t>David Měrka</t>
  </si>
  <si>
    <t>podlahářské práce v DK</t>
  </si>
  <si>
    <t>171358/12/17</t>
  </si>
  <si>
    <t>KSVSI s.r.o.</t>
  </si>
  <si>
    <t>stavební dozor v DK</t>
  </si>
  <si>
    <t>171359/12/17</t>
  </si>
  <si>
    <t>LIKO-S a.s.</t>
  </si>
  <si>
    <t>dodávka a montáž posuv. příčky</t>
  </si>
  <si>
    <t>171385/12/17</t>
  </si>
  <si>
    <t>D-cinema, s.r.o.</t>
  </si>
  <si>
    <t>171403/12/17</t>
  </si>
  <si>
    <t>Chromek interiéry s.r.o.</t>
  </si>
  <si>
    <t>dodávka a instalace zatem. oken</t>
  </si>
  <si>
    <t>171412/12/17</t>
  </si>
  <si>
    <t>171415/12/17</t>
  </si>
  <si>
    <t>ARTEX JM s.r.o.</t>
  </si>
  <si>
    <t>sanitární vybavení šaten</t>
  </si>
  <si>
    <t>171422/12/17</t>
  </si>
  <si>
    <t xml:space="preserve">Ing.Arch Petr Zámečník </t>
  </si>
  <si>
    <t>autorský dozor</t>
  </si>
  <si>
    <t>171427/12/17</t>
  </si>
  <si>
    <t>sanitární vybavení</t>
  </si>
  <si>
    <t>171414/12/17</t>
  </si>
  <si>
    <t>dodávka a montáž roletek</t>
  </si>
  <si>
    <t>171439/12/17</t>
  </si>
  <si>
    <t>Stavebniny Lednický</t>
  </si>
  <si>
    <t xml:space="preserve">materiál do šaten a soc. </t>
  </si>
  <si>
    <t>171443/12/17</t>
  </si>
  <si>
    <t>David Milt</t>
  </si>
  <si>
    <t>vyrovnání podlahy, beton., potěr</t>
  </si>
  <si>
    <t>171446/12/17</t>
  </si>
  <si>
    <t>materiál pro DK</t>
  </si>
  <si>
    <t>MŠ - rekonstrukce spojovacího krčku v MŠ, orj. 1643</t>
  </si>
  <si>
    <t>MŠ - nový vstup do MŠ, orj. 1642</t>
  </si>
  <si>
    <t>171258/12/17 Ing. Arch. Tomáš Gábor, studie nového vstupu</t>
  </si>
  <si>
    <t>171304/12/2017 Prokaf, spol. s r.o., nerez vana do zázemí pro JPO</t>
  </si>
  <si>
    <t>171320/12/2017 Ing. Rudolf Nečas, projektová dokumentace</t>
  </si>
  <si>
    <t>171393/12/17 SPEDOS ADS a.s., dodávka a montáž dveří</t>
  </si>
  <si>
    <t>Technické zhodnocení budovy MěÚ č. 1007, orj. 1645</t>
  </si>
  <si>
    <r>
      <rPr>
        <sz val="10"/>
        <color theme="1"/>
        <rFont val="Calibri"/>
        <family val="2"/>
        <charset val="238"/>
        <scheme val="minor"/>
      </rPr>
      <t>170747/7/2017</t>
    </r>
    <r>
      <rPr>
        <sz val="12"/>
        <color theme="1"/>
        <rFont val="Calibri"/>
        <family val="2"/>
        <charset val="238"/>
        <scheme val="minor"/>
      </rPr>
      <t xml:space="preserve"> Ing. Petr David, geodetické práce</t>
    </r>
  </si>
  <si>
    <r>
      <rPr>
        <sz val="9"/>
        <color theme="1"/>
        <rFont val="Calibri"/>
        <family val="2"/>
        <charset val="238"/>
        <scheme val="minor"/>
      </rPr>
      <t>170782/8/2017</t>
    </r>
    <r>
      <rPr>
        <sz val="12"/>
        <color theme="1"/>
        <rFont val="Calibri"/>
        <family val="2"/>
        <charset val="238"/>
        <scheme val="minor"/>
      </rPr>
      <t xml:space="preserve"> PORSENNA o.p.s. organizace veř. zakázky</t>
    </r>
  </si>
  <si>
    <r>
      <rPr>
        <sz val="9"/>
        <color theme="1"/>
        <rFont val="Calibri"/>
        <family val="2"/>
        <charset val="238"/>
        <scheme val="minor"/>
      </rPr>
      <t>581106/8/2017</t>
    </r>
    <r>
      <rPr>
        <sz val="12"/>
        <color theme="1"/>
        <rFont val="Calibri"/>
        <family val="2"/>
        <charset val="238"/>
        <scheme val="minor"/>
      </rPr>
      <t xml:space="preserve"> FÚ, poplatek </t>
    </r>
  </si>
  <si>
    <r>
      <rPr>
        <sz val="9"/>
        <color theme="1"/>
        <rFont val="Calibri"/>
        <family val="2"/>
        <charset val="238"/>
        <scheme val="minor"/>
      </rPr>
      <t>171360/12/2017</t>
    </r>
    <r>
      <rPr>
        <sz val="12"/>
        <color theme="1"/>
        <rFont val="Calibri"/>
        <family val="2"/>
        <charset val="238"/>
        <scheme val="minor"/>
      </rPr>
      <t xml:space="preserve"> E.ON Energie, a.s., veř. osvětlení Vizovice</t>
    </r>
  </si>
  <si>
    <t>407239/11/2017 ZO ČSOP - posouzení souvis. s ochranou živočichů</t>
  </si>
  <si>
    <t>407228/11/17   Ing. J Velička, zpracování EPB</t>
  </si>
  <si>
    <t>407218/11/17   Severomor. Region., posouzení - ochrana živočichů</t>
  </si>
  <si>
    <t>obklady - foyer</t>
  </si>
  <si>
    <t>obložení a vestav. skříně</t>
  </si>
  <si>
    <t xml:space="preserve">171259/12/17 Ing. Arch. Tomáš Gábor, studie </t>
  </si>
  <si>
    <r>
      <t xml:space="preserve">Místní komunikace ul. Lázeňská k Trnky Brnky, orj. 1622  </t>
    </r>
    <r>
      <rPr>
        <b/>
        <sz val="12"/>
        <color rgb="FFFF0000"/>
        <rFont val="Calibri"/>
        <family val="2"/>
        <charset val="238"/>
        <scheme val="minor"/>
      </rPr>
      <t>(zatím není zkolaudováno)</t>
    </r>
  </si>
  <si>
    <t>Místní komunikace ul. Zahradní orj.1613 (2. část)</t>
  </si>
  <si>
    <t xml:space="preserve">170873/9/2017 Ing. Rudolf Nečas, projekt. dokumentace </t>
  </si>
  <si>
    <r>
      <t xml:space="preserve">Technické zhodnocení budovy HD - soc. zázemí pro JPOII </t>
    </r>
    <r>
      <rPr>
        <b/>
        <sz val="8"/>
        <color theme="1"/>
        <rFont val="Calibri"/>
        <family val="2"/>
        <charset val="238"/>
        <scheme val="minor"/>
      </rPr>
      <t>(sprcha s dřezem a vanou)</t>
    </r>
    <r>
      <rPr>
        <b/>
        <sz val="12"/>
        <color theme="1"/>
        <rFont val="Calibri"/>
        <family val="2"/>
        <charset val="238"/>
        <scheme val="minor"/>
      </rPr>
      <t xml:space="preserve">  orj. 1636</t>
    </r>
  </si>
  <si>
    <r>
      <rPr>
        <sz val="9"/>
        <color theme="1"/>
        <rFont val="Calibri"/>
        <family val="2"/>
        <charset val="238"/>
        <scheme val="minor"/>
      </rPr>
      <t>171520/12/2017</t>
    </r>
    <r>
      <rPr>
        <sz val="12"/>
        <color theme="1"/>
        <rFont val="Calibri"/>
        <family val="2"/>
        <charset val="238"/>
        <scheme val="minor"/>
      </rPr>
      <t xml:space="preserve"> Efektivní Osvětlování s.r.o., autoský dozor</t>
    </r>
  </si>
  <si>
    <t>Zateplení DK</t>
  </si>
  <si>
    <t>Záchody - kavárna</t>
  </si>
  <si>
    <t>Vstup - schodiště do DK (ze předu)</t>
  </si>
  <si>
    <t>Bezbariérový přístup do DK (od parkoviště - ze zadu)</t>
  </si>
  <si>
    <t>180160/2/18</t>
  </si>
  <si>
    <t>Ing. Jiří Škrabal</t>
  </si>
  <si>
    <t>481/4/2001</t>
  </si>
  <si>
    <t>AREKO Zlín</t>
  </si>
  <si>
    <t>Plynofikace ul. Mlýnská - Příčná</t>
  </si>
  <si>
    <t>projekt</t>
  </si>
  <si>
    <t>Plynofikace ul. Zahradní</t>
  </si>
  <si>
    <t>482/4/2001</t>
  </si>
  <si>
    <t>Rekonstrukce koupaliště</t>
  </si>
  <si>
    <t>230/2/2003</t>
  </si>
  <si>
    <t>CENTROPROJEKT Zlín a.s.</t>
  </si>
  <si>
    <t xml:space="preserve">369/3/2003 </t>
  </si>
  <si>
    <t>922/6/2005</t>
  </si>
  <si>
    <t>318/2/2007</t>
  </si>
  <si>
    <t>1115/7/2008</t>
  </si>
  <si>
    <t>dokumentace</t>
  </si>
  <si>
    <t>realizač. Dokumentace</t>
  </si>
  <si>
    <t>přeprac. dokumentace</t>
  </si>
  <si>
    <t xml:space="preserve">Celkem za ORJ. </t>
  </si>
  <si>
    <t>Cyklotrasa Vizovice - Jasenná</t>
  </si>
  <si>
    <t>755/5/2003</t>
  </si>
  <si>
    <t>334/3/2003</t>
  </si>
  <si>
    <t>Ing. Zdeněk Butula</t>
  </si>
  <si>
    <t>projekt. Dokumentace/záloha</t>
  </si>
  <si>
    <t>projekt. Dokumentace/dopl.</t>
  </si>
  <si>
    <t>Kanalizace a vodovod ul. Partyzánská</t>
  </si>
  <si>
    <t>485/2010</t>
  </si>
  <si>
    <t>projekt pro staveb. povolení</t>
  </si>
  <si>
    <t>Kanalizační stoka (úprava) u MŠ</t>
  </si>
  <si>
    <t>791/10/2010</t>
  </si>
  <si>
    <t>Dočkal František</t>
  </si>
  <si>
    <t>projekt na úpravu stoky</t>
  </si>
  <si>
    <t>Místní komunikace Chrastěšov, směrem k Ordeltovým</t>
  </si>
  <si>
    <t>833/2014</t>
  </si>
  <si>
    <t>MSS</t>
  </si>
  <si>
    <t>Místní komunikace ul. Mlýnská</t>
  </si>
  <si>
    <t>orj. 1603</t>
  </si>
  <si>
    <t>13/2016</t>
  </si>
  <si>
    <t>Brněnské komunikace a.s.</t>
  </si>
  <si>
    <t>stavební dozor</t>
  </si>
  <si>
    <t>Rekonstrukce chodníku na ul. Nádražní</t>
  </si>
  <si>
    <t>orj. 1606</t>
  </si>
  <si>
    <t xml:space="preserve">bezpečnostní audit </t>
  </si>
  <si>
    <t>Rekonstrukce chodníku na ul. Slušovská</t>
  </si>
  <si>
    <t>orj. 1605</t>
  </si>
  <si>
    <t>bezpečnostní audit</t>
  </si>
  <si>
    <t>Chodníky kolem I/69 + Štěpská</t>
  </si>
  <si>
    <t>orj. 1611</t>
  </si>
  <si>
    <t>vícetisk PD, rozpočet</t>
  </si>
  <si>
    <t>ZŠ - vestavba osobního výtahu</t>
  </si>
  <si>
    <t>orj. 3114</t>
  </si>
  <si>
    <t>KB projekt s.r.o.</t>
  </si>
  <si>
    <t>Lávka přes Lutoninku, ul. Štěpská</t>
  </si>
  <si>
    <t>orj. 2219</t>
  </si>
  <si>
    <t>151214/12/15</t>
  </si>
  <si>
    <t>IM</t>
  </si>
  <si>
    <t>Marcela Urbanová</t>
  </si>
  <si>
    <t>studie proveditelnosti</t>
  </si>
  <si>
    <t>Rekonstrukce místní komunikace Dubovsko</t>
  </si>
  <si>
    <t>orj. 1614</t>
  </si>
  <si>
    <t>Rekonstrukce místní komunikace + chodníky ul. Tyršova</t>
  </si>
  <si>
    <t>orj. 1616</t>
  </si>
  <si>
    <t>Consultest, s.r.o.</t>
  </si>
  <si>
    <t>laboratorní zkoušky MK</t>
  </si>
  <si>
    <t>orj. 1617</t>
  </si>
  <si>
    <t>Rekonstrukce místní komunikace k Pasíčkám</t>
  </si>
  <si>
    <t>Ing. Rusolf Nečas</t>
  </si>
  <si>
    <t>Kanalizace ul. Mlýnská</t>
  </si>
  <si>
    <t>orj. 1620</t>
  </si>
  <si>
    <t>170177/2/17</t>
  </si>
  <si>
    <t>Marek Flekač</t>
  </si>
  <si>
    <t>170925/9/17</t>
  </si>
  <si>
    <t>Lea Hoffmannová</t>
  </si>
  <si>
    <t>vyřízení územ. rozh. a st. pov.</t>
  </si>
  <si>
    <t>170935/9/17</t>
  </si>
  <si>
    <t>Chodník na ul. Partyzánská</t>
  </si>
  <si>
    <t>orj. 1621</t>
  </si>
  <si>
    <t>170220/3/17</t>
  </si>
  <si>
    <t>180198/2/18</t>
  </si>
  <si>
    <t>ARVITA P spol. s r.o.</t>
  </si>
  <si>
    <t>orj. 1623</t>
  </si>
  <si>
    <t>170336/4/17</t>
  </si>
  <si>
    <t>Geotrop spol. s r.o.</t>
  </si>
  <si>
    <t>geometrické zaměření</t>
  </si>
  <si>
    <t>Místní komunikace na ul. Říčanská (odb. k Mojžíšovým)</t>
  </si>
  <si>
    <t>orj. 1625</t>
  </si>
  <si>
    <t>170432/5/17</t>
  </si>
  <si>
    <t>TSmV p.o. (Kůrka Jan)</t>
  </si>
  <si>
    <t>Modernizace zpevněných ploch u MŠ</t>
  </si>
  <si>
    <t>orj. 1626</t>
  </si>
  <si>
    <t>170441/5/17</t>
  </si>
  <si>
    <t>Zázemí-chodník a parkování na sídl. Štěpská a A. Háby</t>
  </si>
  <si>
    <t>orj. 1627</t>
  </si>
  <si>
    <t>170640/6/17</t>
  </si>
  <si>
    <t>Valendin s.r.o.</t>
  </si>
  <si>
    <t>zhotovení výkresů</t>
  </si>
  <si>
    <t>170665/7/17</t>
  </si>
  <si>
    <t>Vodovod Razov</t>
  </si>
  <si>
    <t>orj. 1630</t>
  </si>
  <si>
    <t>170747/7/17</t>
  </si>
  <si>
    <t>Ing. Petr David</t>
  </si>
  <si>
    <t>geodetické práce</t>
  </si>
  <si>
    <t>stavební práce</t>
  </si>
  <si>
    <t>Rekonstrukce místní komunikace na ul. Zahradní 2. část</t>
  </si>
  <si>
    <t>orj. 1613</t>
  </si>
  <si>
    <t>170873/9/17</t>
  </si>
  <si>
    <t>Ing. Rudolf Nečas</t>
  </si>
  <si>
    <t>orj. 1634</t>
  </si>
  <si>
    <t>170963/9/17</t>
  </si>
  <si>
    <t>orj. 1635</t>
  </si>
  <si>
    <t>171147/11/17</t>
  </si>
  <si>
    <t>170973/10/17</t>
  </si>
  <si>
    <t>Ing. Arch. Tomáš Gábor</t>
  </si>
  <si>
    <t>studie</t>
  </si>
  <si>
    <t>projektové práce</t>
  </si>
  <si>
    <t>Místní komunikace ul. Těchlovská</t>
  </si>
  <si>
    <t>orj. 1638</t>
  </si>
  <si>
    <t>171083/10/17</t>
  </si>
  <si>
    <t>Consultest s.r.o.</t>
  </si>
  <si>
    <t>laboratorní zkoušky</t>
  </si>
  <si>
    <t>171320/12/17</t>
  </si>
  <si>
    <t>orj. 1641</t>
  </si>
  <si>
    <t>171236/12/17</t>
  </si>
  <si>
    <t>Ing. Ladislav Malůšek</t>
  </si>
  <si>
    <t>zprac. žádosti o dotaci</t>
  </si>
  <si>
    <t>171366/12/17</t>
  </si>
  <si>
    <t>Ing. Stanislav Julíček</t>
  </si>
  <si>
    <t>orj. 1643</t>
  </si>
  <si>
    <t>171259/12/17</t>
  </si>
  <si>
    <t>orj. 1642</t>
  </si>
  <si>
    <t>171258/12/17</t>
  </si>
  <si>
    <t>studie vstupu</t>
  </si>
  <si>
    <t xml:space="preserve">Česká spol. ornitologická, </t>
  </si>
  <si>
    <t>posudek na výskyt živočichů</t>
  </si>
  <si>
    <t>studie nového předprostoru</t>
  </si>
  <si>
    <t>stat. posouzení vnějš. schodiště</t>
  </si>
  <si>
    <t>Evidenci z účetnictví předkládá: Elena Fuksová</t>
  </si>
  <si>
    <t>Martin Adamec</t>
  </si>
  <si>
    <t>instalatérské práce</t>
  </si>
  <si>
    <t>Mateřská škola - rekonstrukce spojovacího krčku v MŠ</t>
  </si>
  <si>
    <t>Mateřská škola - nový vstup do MŠ</t>
  </si>
  <si>
    <t>180328/3/18</t>
  </si>
  <si>
    <t>technická pomoc</t>
  </si>
  <si>
    <t xml:space="preserve"> </t>
  </si>
  <si>
    <t>180448/4/18</t>
  </si>
  <si>
    <t>Ing. Věra Štefanidesová</t>
  </si>
  <si>
    <t>požárně bezpečnostní řešení</t>
  </si>
  <si>
    <t>orj. 1648</t>
  </si>
  <si>
    <t>180463/4/18</t>
  </si>
  <si>
    <t>Centroprojekt Group a.s.</t>
  </si>
  <si>
    <t>digitalizace výkresů</t>
  </si>
  <si>
    <t>Základní škola - rekonstrukce elektroinstalace</t>
  </si>
  <si>
    <t>180524/4/18</t>
  </si>
  <si>
    <t>180549/5/18</t>
  </si>
  <si>
    <t>180572/5/18</t>
  </si>
  <si>
    <r>
      <t xml:space="preserve">Ing. Pavel Kurečka, </t>
    </r>
    <r>
      <rPr>
        <sz val="8"/>
        <color theme="1"/>
        <rFont val="Calibri"/>
        <family val="2"/>
        <charset val="238"/>
        <scheme val="minor"/>
      </rPr>
      <t>MOSTY</t>
    </r>
  </si>
  <si>
    <t>180550/5/18</t>
  </si>
  <si>
    <t>180607/5/18</t>
  </si>
  <si>
    <t>180600/5/18</t>
  </si>
  <si>
    <t>Elpro Fusek s.r.o.</t>
  </si>
  <si>
    <t>180671/5/18</t>
  </si>
  <si>
    <t>180672/5/18</t>
  </si>
  <si>
    <t>ARNITA P spol. s r.o.</t>
  </si>
  <si>
    <t>dokumentace na chodníky</t>
  </si>
  <si>
    <t>180706/6/18</t>
  </si>
  <si>
    <t>170708/6/18</t>
  </si>
  <si>
    <t>František Dočkal</t>
  </si>
  <si>
    <t>180696/6/18</t>
  </si>
  <si>
    <t>PR Air s.r.o.</t>
  </si>
  <si>
    <t>zhotovení výkazů a rozpočtů</t>
  </si>
  <si>
    <t>180704/6/18</t>
  </si>
  <si>
    <t>PR air s.r.o.</t>
  </si>
  <si>
    <t>výkazy a rozpočty</t>
  </si>
  <si>
    <t>orj. 1653</t>
  </si>
  <si>
    <t>Vajdík Richard</t>
  </si>
  <si>
    <t xml:space="preserve">výkop sond pro kabely </t>
  </si>
  <si>
    <t>180888/7/18</t>
  </si>
  <si>
    <t>Prodloužení chodníku na ul. 3. května</t>
  </si>
  <si>
    <t>orj. 1659</t>
  </si>
  <si>
    <t>180989/8/18</t>
  </si>
  <si>
    <t>181008/8/18</t>
  </si>
  <si>
    <t>GEOTROP spol. s r.o.</t>
  </si>
  <si>
    <t>vyhotovení polohopisu a výškopisu</t>
  </si>
  <si>
    <t>181053/8/18</t>
  </si>
  <si>
    <t>TM Stav spol. s r.o.</t>
  </si>
  <si>
    <t>Chodník před čokoládovnou a papírnictvím (bezbariérový)</t>
  </si>
  <si>
    <t>181077/8/18</t>
  </si>
  <si>
    <t>Správa železniční dopr.</t>
  </si>
  <si>
    <t>zřízení věcného břemene</t>
  </si>
  <si>
    <t>dokumentace na chodníky a parkov.</t>
  </si>
  <si>
    <t>Chodník na ul. Zlínská (nový, směrem k Penny)</t>
  </si>
  <si>
    <t>orj. 1651</t>
  </si>
  <si>
    <t>181098/9/18</t>
  </si>
  <si>
    <t xml:space="preserve">Hutní projekt </t>
  </si>
  <si>
    <t xml:space="preserve">PD soc. objektu </t>
  </si>
  <si>
    <t>Nové schodiště + parkovací prostor před ZŠ Vizovice, ul. Školní</t>
  </si>
  <si>
    <t>181140/9/18</t>
  </si>
  <si>
    <t>PD parkovací plochy</t>
  </si>
  <si>
    <t>Protipovodňová opatření města</t>
  </si>
  <si>
    <t>orj. 1660</t>
  </si>
  <si>
    <t>181167/9/18</t>
  </si>
  <si>
    <t>Envipartner s.r.o.</t>
  </si>
  <si>
    <t>PD + podání žádosti</t>
  </si>
  <si>
    <t>181289/9/18</t>
  </si>
  <si>
    <t>RM GAS s.r.o.</t>
  </si>
  <si>
    <t>181215/10/18</t>
  </si>
  <si>
    <t>VÝDOZ s.r.o.</t>
  </si>
  <si>
    <t>vyřízení dopravního značení</t>
  </si>
  <si>
    <t>181226/10/18</t>
  </si>
  <si>
    <t>David Kneifel</t>
  </si>
  <si>
    <t>181255/10/18</t>
  </si>
  <si>
    <t>Víceúčelové hřiště Janova Hora</t>
  </si>
  <si>
    <r>
      <t xml:space="preserve">Rekonstrukce DK - </t>
    </r>
    <r>
      <rPr>
        <sz val="12"/>
        <color theme="1"/>
        <rFont val="Arial Black"/>
        <family val="2"/>
        <charset val="238"/>
      </rPr>
      <t xml:space="preserve">samostatné etapy technického zhodnocení: </t>
    </r>
  </si>
  <si>
    <t>Učebny v přízemí DK</t>
  </si>
  <si>
    <t>orj. 1662</t>
  </si>
  <si>
    <t>181266/10/18</t>
  </si>
  <si>
    <t>stavební úpravy</t>
  </si>
  <si>
    <t>181312/10/18</t>
  </si>
  <si>
    <t>181417/10/18</t>
  </si>
  <si>
    <t>581703/10/18</t>
  </si>
  <si>
    <t>Zřízení odběrného místa</t>
  </si>
  <si>
    <t>181536/11/18</t>
  </si>
  <si>
    <t>úprava PD</t>
  </si>
  <si>
    <t>181557/11/18</t>
  </si>
  <si>
    <t>autorizace, doplnění projektu</t>
  </si>
  <si>
    <t>5653PK/12/18</t>
  </si>
  <si>
    <t>beton</t>
  </si>
  <si>
    <t>181753/12/18</t>
  </si>
  <si>
    <t>podlahářské práce</t>
  </si>
  <si>
    <t>polahářské práce</t>
  </si>
  <si>
    <t>181714/12/18</t>
  </si>
  <si>
    <t>Svět oken s.r.o.</t>
  </si>
  <si>
    <t>dodání a montáž oken a dveří</t>
  </si>
  <si>
    <t>181674/12/18</t>
  </si>
  <si>
    <t>projekční práce</t>
  </si>
  <si>
    <t>181681/12/18</t>
  </si>
  <si>
    <t>181707/12/18</t>
  </si>
  <si>
    <t>oprava ostění dveří</t>
  </si>
  <si>
    <t>Odsouhlaseno investičním technikem Jaromírem Slezákem k datu 31. 12. 2018</t>
  </si>
  <si>
    <t>ZAPA beton a.s.</t>
  </si>
  <si>
    <t>uplatněný odpočet k fa 180704</t>
  </si>
  <si>
    <t>upl. Odpočet DPH k fa 181266</t>
  </si>
  <si>
    <t>upl. Odpočet DPH k fa 181312</t>
  </si>
  <si>
    <t>upl. Odpočet DPH k fa 181417</t>
  </si>
  <si>
    <t>upl. Odpočet DPH k fa 181753</t>
  </si>
  <si>
    <t>upl. Odpočet DPH k fa 181714</t>
  </si>
  <si>
    <t>upl. Odpočet DPH k fa 181681</t>
  </si>
  <si>
    <t>upl. Odpočet DPH k fa 181707</t>
  </si>
  <si>
    <t>181816/12/18</t>
  </si>
  <si>
    <t>Swietelsky stavební s.r.o.</t>
  </si>
  <si>
    <t>181817/12/18</t>
  </si>
  <si>
    <t>terénní úpravy</t>
  </si>
  <si>
    <t>Pumptrackové hřiště Janova Hora</t>
  </si>
  <si>
    <t>orj. 1663</t>
  </si>
  <si>
    <t>190031/1/19</t>
  </si>
  <si>
    <t>orj. 1664</t>
  </si>
  <si>
    <t>190136/2/19</t>
  </si>
  <si>
    <t>190139/2/19</t>
  </si>
  <si>
    <t>předpr. školy - úprava rozpočtu</t>
  </si>
  <si>
    <t>190149/2/19</t>
  </si>
  <si>
    <t>úprava dokumentace</t>
  </si>
  <si>
    <t>190150/2/19</t>
  </si>
  <si>
    <t>833/9/2014</t>
  </si>
  <si>
    <t>MSS Projekt</t>
  </si>
  <si>
    <t>190316/3/19</t>
  </si>
  <si>
    <t>oprava PD</t>
  </si>
  <si>
    <t>Šatny se zázemím u stadionu</t>
  </si>
  <si>
    <t>orj. 1666</t>
  </si>
  <si>
    <t>190236/3/19</t>
  </si>
  <si>
    <t>architektonická studie</t>
  </si>
  <si>
    <t>orj. 1667</t>
  </si>
  <si>
    <t>Vzduchotechnika ve společ. sále DK</t>
  </si>
  <si>
    <t>190304/3/19</t>
  </si>
  <si>
    <t>ATELIER TOP KLIMA s.r.o.</t>
  </si>
  <si>
    <t>530007/2/19</t>
  </si>
  <si>
    <t>zřízení odběrného místa el. Energie</t>
  </si>
  <si>
    <t>190350/3/19</t>
  </si>
  <si>
    <t>190371/4/19</t>
  </si>
  <si>
    <t>GLOBAL SPORT ČUPA s.r.o.</t>
  </si>
  <si>
    <t>bočnice vč. dopravy a montáže</t>
  </si>
  <si>
    <t>Zřízení odběrného místa el. energie</t>
  </si>
  <si>
    <t>staveb. dozor a BOZP I. etapa</t>
  </si>
  <si>
    <t>staveb. dozor a BOZP II. etapa</t>
  </si>
  <si>
    <t>190433/3/19</t>
  </si>
  <si>
    <t>190434/3/19</t>
  </si>
  <si>
    <t>Místní komunikace ul. Nová</t>
  </si>
  <si>
    <t>orj. 1671</t>
  </si>
  <si>
    <t>190443/4/19</t>
  </si>
  <si>
    <t>PD</t>
  </si>
  <si>
    <t>Ing. J. Škrabal</t>
  </si>
  <si>
    <t>190447/4/19</t>
  </si>
  <si>
    <t>190541/5/19</t>
  </si>
  <si>
    <t>CENTROPROJEKT GROUP a.s.</t>
  </si>
  <si>
    <t>orj. 1674</t>
  </si>
  <si>
    <t>190579/5/19</t>
  </si>
  <si>
    <t>Cyklostezka Vizovice - Jasenná</t>
  </si>
  <si>
    <t>Technické zhodnocení bytového domu č.p. 340</t>
  </si>
  <si>
    <t>orj. 1675</t>
  </si>
  <si>
    <t>190588/5/19</t>
  </si>
  <si>
    <t>GRINIS a.r.o.</t>
  </si>
  <si>
    <t>Trafic Design s.r.o.</t>
  </si>
  <si>
    <t>MŠ elektroinstalace - dolní budova</t>
  </si>
  <si>
    <t>orj. 1676</t>
  </si>
  <si>
    <t>190654/6/19</t>
  </si>
  <si>
    <t>Ing. St. Doupovec</t>
  </si>
  <si>
    <t>190643/6/19</t>
  </si>
  <si>
    <t>Ing. Škrabal</t>
  </si>
  <si>
    <t>190635/6/19</t>
  </si>
  <si>
    <r>
      <t>Rekonstrukce koupaliště/</t>
    </r>
    <r>
      <rPr>
        <sz val="10"/>
        <color theme="1"/>
        <rFont val="Calibri"/>
        <family val="2"/>
        <charset val="238"/>
        <scheme val="minor"/>
      </rPr>
      <t>další varianty</t>
    </r>
  </si>
  <si>
    <t>190669/6/19</t>
  </si>
  <si>
    <t>Ing. Eva Vlčková</t>
  </si>
  <si>
    <t xml:space="preserve">zprac. energetické náročnosti </t>
  </si>
  <si>
    <t>Chodník a parkovací místa pod parčíkem u ZŠ ul. Růžová</t>
  </si>
  <si>
    <t>190069/1/19</t>
  </si>
  <si>
    <t>Jan Hába</t>
  </si>
  <si>
    <t>revizní zpráva</t>
  </si>
  <si>
    <t>190857/7/19</t>
  </si>
  <si>
    <t>Zlínský kraj</t>
  </si>
  <si>
    <t>orj. 1679</t>
  </si>
  <si>
    <t>190884/8/19</t>
  </si>
  <si>
    <t>Jiří Hodovský</t>
  </si>
  <si>
    <t>vytýčení, záborové elaboráty</t>
  </si>
  <si>
    <t>190892/8/19</t>
  </si>
  <si>
    <t>kontrolní den, příprava</t>
  </si>
  <si>
    <t>190922/8/19</t>
  </si>
  <si>
    <t>Pablastav s.r.o.</t>
  </si>
  <si>
    <t>stavební práce, park. plocha</t>
  </si>
  <si>
    <t>SATIM CZ s.r.o.</t>
  </si>
  <si>
    <t>Terminál VHD</t>
  </si>
  <si>
    <t>190984/8/19</t>
  </si>
  <si>
    <t>LABORO ateliér s.r.o.</t>
  </si>
  <si>
    <t>190978/8/19</t>
  </si>
  <si>
    <t>Schodiště a předprostor před ZŠ Vizovice, ul. Školní</t>
  </si>
  <si>
    <t>191049/9/19</t>
  </si>
  <si>
    <t>AF-PROSTAVBY s.r.o.</t>
  </si>
  <si>
    <t>Chodníky bezbariérové kolem I/69 ul. Štěpská</t>
  </si>
  <si>
    <t>191057/9/19</t>
  </si>
  <si>
    <t xml:space="preserve">Parkovací místa vedle sálu ZŠ ul. Školní - podél cesty   </t>
  </si>
  <si>
    <t>191073/9/19</t>
  </si>
  <si>
    <t>práce dle SoD</t>
  </si>
  <si>
    <t>191100/9/19</t>
  </si>
  <si>
    <t>orj. 1665</t>
  </si>
  <si>
    <t>191125/9/19</t>
  </si>
  <si>
    <t>technický dozor a BOZP</t>
  </si>
  <si>
    <t>191127/9/19</t>
  </si>
  <si>
    <t>191143/10/19</t>
  </si>
  <si>
    <t>Ing. Ševečková</t>
  </si>
  <si>
    <t>geodetické zaměření</t>
  </si>
  <si>
    <t>Ing. Libor Horák</t>
  </si>
  <si>
    <t>191201/10/19</t>
  </si>
  <si>
    <t>GERGEL s.r.o.</t>
  </si>
  <si>
    <t>191202/10/19</t>
  </si>
  <si>
    <t>návrh, 3D vizualizace</t>
  </si>
  <si>
    <t>191209/10/19</t>
  </si>
  <si>
    <t>EKODRILL s.r.o.</t>
  </si>
  <si>
    <t>geofyzikální měření</t>
  </si>
  <si>
    <t>191402/11/19</t>
  </si>
  <si>
    <t>ZAMONT CZ s.r.o.</t>
  </si>
  <si>
    <t>191411/11/19</t>
  </si>
  <si>
    <t>191577/12/19</t>
  </si>
  <si>
    <t>dokument. pro ÚS - soc. objekt</t>
  </si>
  <si>
    <t>581805/11/19</t>
  </si>
  <si>
    <t>ČR - UZSVM</t>
  </si>
  <si>
    <t>za užívání pozemku p.č.st.456</t>
  </si>
  <si>
    <t>Stav nedokončených investic k 31. 12. 2019 odsouhlasen investičním technikem Jaromírem Slezákem:</t>
  </si>
  <si>
    <t>Parkovací plochy u HD</t>
  </si>
  <si>
    <t>orj. 1680</t>
  </si>
  <si>
    <t>200125/2/20</t>
  </si>
  <si>
    <t>200260/3/20</t>
  </si>
  <si>
    <t>580273/2/20</t>
  </si>
  <si>
    <t>Krajský úřad</t>
  </si>
  <si>
    <t>spr. popl. k vydání rozhod.</t>
  </si>
  <si>
    <t>Parkovací místa vedle sálu ZŠ ul. Školní (podél cesty)</t>
  </si>
  <si>
    <t>Úprava distrib. a rozvodů vzduchu (Vzduchotech.) ve spol. sále DK</t>
  </si>
  <si>
    <t>ZAMONT cz s.r.o.</t>
  </si>
  <si>
    <t>doplnění kanalizace</t>
  </si>
  <si>
    <t>200304/3/20</t>
  </si>
  <si>
    <t>200485/5/20</t>
  </si>
  <si>
    <t>dok. k vynětí pozemků za ZPF</t>
  </si>
  <si>
    <t>200459/5/20</t>
  </si>
  <si>
    <t>již zařazeno!</t>
  </si>
  <si>
    <t>Parkovací plochy na ul. Tyršova</t>
  </si>
  <si>
    <t>orj. 1681</t>
  </si>
  <si>
    <t>200523/5/20</t>
  </si>
  <si>
    <t>dokumentace pro povolení</t>
  </si>
  <si>
    <t>200550/6/20</t>
  </si>
  <si>
    <t>200859/8/20</t>
  </si>
  <si>
    <t>OTIDEA CZ s.r.o.</t>
  </si>
  <si>
    <t>zveřejnění zakázky</t>
  </si>
  <si>
    <t>200978/9/20</t>
  </si>
  <si>
    <t>Nessczech</t>
  </si>
  <si>
    <t>uveřejnění formuláře</t>
  </si>
  <si>
    <t>201062/10/20</t>
  </si>
  <si>
    <t>inž. činnost pro PD terminál</t>
  </si>
  <si>
    <t>Zásobování pitnou vodou a odkanalizování - Chrastěšov</t>
  </si>
  <si>
    <t>orj. 1683</t>
  </si>
  <si>
    <t>201234/11/20</t>
  </si>
  <si>
    <t>AQUADROP s.r.o.</t>
  </si>
  <si>
    <t>Technické zhodnocení místní komunikace ul. Polní</t>
  </si>
  <si>
    <t>orj. 1684</t>
  </si>
  <si>
    <t>201297/11/20</t>
  </si>
  <si>
    <t>201316/12/20</t>
  </si>
  <si>
    <t>Radek Mládenka</t>
  </si>
  <si>
    <t>reklamní tabule (3 ks)</t>
  </si>
  <si>
    <t>200599/6/20</t>
  </si>
  <si>
    <t>TZ šaten se zázemím pro fotbalisty u stadionu</t>
  </si>
  <si>
    <t>201351/12/20</t>
  </si>
  <si>
    <t>201363/12/20</t>
  </si>
  <si>
    <t>staveb. dozor a koordinace BOZP</t>
  </si>
  <si>
    <t>201354/12/20</t>
  </si>
  <si>
    <t>201364/12/20</t>
  </si>
  <si>
    <t>staveb. dozor a koord.BOZP</t>
  </si>
  <si>
    <t>201421/12/20</t>
  </si>
  <si>
    <t>NESS Czech s.r.o.</t>
  </si>
  <si>
    <t>zveřejnění formuláře</t>
  </si>
  <si>
    <t xml:space="preserve">TZ BD č.p. 917 ul. Tyršova - zastřešení sedlovou střechou </t>
  </si>
  <si>
    <t>201426/12/20</t>
  </si>
  <si>
    <t>STŘECHY 92, s.r.o.</t>
  </si>
  <si>
    <t>zastřešení sedlovou střechou</t>
  </si>
  <si>
    <t>201440/12/20</t>
  </si>
  <si>
    <t>stavební dozor + koord. BOZP</t>
  </si>
  <si>
    <t>Příprava podkladů pro kolaudaci, předpoklad kolaudace cca březen-duben 2021</t>
  </si>
  <si>
    <t>Příprava podkladů pro kolaudaci, předpoklad kolaudace cca únor 2021</t>
  </si>
  <si>
    <t>K 31. 12. 2020 není dokončeno a zkolaudováno.</t>
  </si>
  <si>
    <t>K 31. 12. 2020 není ukončeno, probíhají drobné dodělávky a připravuje se dokumentace ke kolaudaci.</t>
  </si>
  <si>
    <t>Stav nedokončených investic k datu    31. 12. 2020 odsouhlasen investičním technikem Jaromírem Slezákem:</t>
  </si>
  <si>
    <t>Příprava podkladů pro kolaudaci.</t>
  </si>
  <si>
    <t>201518/12/20</t>
  </si>
  <si>
    <t>Ladislav Procházka</t>
  </si>
  <si>
    <t>zpracování znal. posudku</t>
  </si>
  <si>
    <t>(pumptrack délka 166 m, 7 klop. Zatáček 21 vln, dřev. altán, 2x koš, 2 x lavička, stojan na kola)</t>
  </si>
  <si>
    <t>210131/2/21</t>
  </si>
  <si>
    <t>montáž protipožárního poklopu</t>
  </si>
  <si>
    <t>Úprava MK ul. Štěpská včetně regulace Čamínského potoka</t>
  </si>
  <si>
    <t>orj. 1685</t>
  </si>
  <si>
    <t>210145/2/21</t>
  </si>
  <si>
    <t>K.V.Z. spol. s r.o.</t>
  </si>
  <si>
    <t>Zásobování pitnou vodou a odkanalizování Chrastěšov</t>
  </si>
  <si>
    <t>TZ místní komunikace na ul. Polní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</si>
</sst>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4"/>
      <color theme="1"/>
      <name val="Arial Black"/>
      <family val="2"/>
      <charset val="238"/>
    </font>
    <font>
      <b/>
      <sz val="11"/>
      <color theme="1" tint="0.34998626667073579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2"/>
      <color theme="1"/>
      <name val="Arial Black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4" fontId="12" fillId="0" borderId="0">
      <alignment horizontal="left" vertical="center" wrapText="1"/>
    </xf>
    <xf numFmtId="0" fontId="13" fillId="0" borderId="0">
      <alignment vertical="center" wrapText="1"/>
    </xf>
  </cellStyleXfs>
  <cellXfs count="61">
    <xf numFmtId="0" fontId="0" fillId="0" borderId="0" xfId="0"/>
    <xf numFmtId="4" fontId="0" fillId="0" borderId="0" xfId="0" applyNumberFormat="1"/>
    <xf numFmtId="0" fontId="2" fillId="0" borderId="0" xfId="0" applyFont="1"/>
    <xf numFmtId="4" fontId="0" fillId="0" borderId="1" xfId="0" applyNumberFormat="1" applyBorder="1"/>
    <xf numFmtId="0" fontId="0" fillId="0" borderId="1" xfId="0" applyBorder="1"/>
    <xf numFmtId="0" fontId="0" fillId="0" borderId="0" xfId="0" applyFill="1" applyBorder="1"/>
    <xf numFmtId="4" fontId="2" fillId="0" borderId="0" xfId="0" applyNumberFormat="1" applyFont="1"/>
    <xf numFmtId="4" fontId="1" fillId="0" borderId="0" xfId="0" applyNumberFormat="1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/>
    <xf numFmtId="4" fontId="4" fillId="0" borderId="0" xfId="0" applyNumberFormat="1" applyFont="1"/>
    <xf numFmtId="0" fontId="2" fillId="0" borderId="0" xfId="0" applyFont="1" applyBorder="1"/>
    <xf numFmtId="0" fontId="1" fillId="0" borderId="0" xfId="0" applyFont="1"/>
    <xf numFmtId="0" fontId="0" fillId="0" borderId="2" xfId="0" applyBorder="1"/>
    <xf numFmtId="0" fontId="0" fillId="0" borderId="0" xfId="0" applyBorder="1"/>
    <xf numFmtId="4" fontId="0" fillId="0" borderId="0" xfId="0" applyNumberFormat="1" applyFont="1" applyBorder="1"/>
    <xf numFmtId="4" fontId="2" fillId="0" borderId="3" xfId="0" applyNumberFormat="1" applyFont="1" applyBorder="1"/>
    <xf numFmtId="4" fontId="2" fillId="0" borderId="0" xfId="0" applyNumberFormat="1" applyFont="1" applyBorder="1"/>
    <xf numFmtId="4" fontId="1" fillId="0" borderId="4" xfId="0" applyNumberFormat="1" applyFont="1" applyBorder="1"/>
    <xf numFmtId="4" fontId="0" fillId="0" borderId="4" xfId="0" applyNumberFormat="1" applyBorder="1"/>
    <xf numFmtId="4" fontId="0" fillId="0" borderId="0" xfId="0" applyNumberFormat="1" applyBorder="1"/>
    <xf numFmtId="0" fontId="0" fillId="0" borderId="0" xfId="0" applyFont="1"/>
    <xf numFmtId="4" fontId="0" fillId="0" borderId="4" xfId="0" applyNumberFormat="1" applyFont="1" applyBorder="1"/>
    <xf numFmtId="0" fontId="5" fillId="0" borderId="0" xfId="0" applyFont="1"/>
    <xf numFmtId="0" fontId="5" fillId="0" borderId="0" xfId="0" applyFont="1" applyBorder="1"/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/>
    <xf numFmtId="0" fontId="9" fillId="0" borderId="0" xfId="0" applyFont="1" applyBorder="1"/>
    <xf numFmtId="0" fontId="9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4" fillId="0" borderId="0" xfId="0" applyNumberFormat="1" applyFont="1" applyBorder="1"/>
    <xf numFmtId="0" fontId="11" fillId="0" borderId="0" xfId="0" applyFont="1"/>
    <xf numFmtId="0" fontId="4" fillId="0" borderId="0" xfId="0" applyFont="1" applyAlignment="1">
      <alignment horizontal="center"/>
    </xf>
    <xf numFmtId="4" fontId="0" fillId="0" borderId="0" xfId="0" applyNumberFormat="1" applyFont="1"/>
    <xf numFmtId="4" fontId="0" fillId="0" borderId="0" xfId="0" applyNumberFormat="1" applyFill="1" applyBorder="1"/>
    <xf numFmtId="4" fontId="3" fillId="0" borderId="0" xfId="0" applyNumberFormat="1" applyFont="1"/>
    <xf numFmtId="49" fontId="3" fillId="0" borderId="0" xfId="0" applyNumberFormat="1" applyFont="1" applyAlignment="1">
      <alignment horizontal="left"/>
    </xf>
    <xf numFmtId="0" fontId="4" fillId="0" borderId="5" xfId="0" applyFont="1" applyBorder="1"/>
    <xf numFmtId="0" fontId="4" fillId="0" borderId="6" xfId="0" applyFont="1" applyBorder="1"/>
    <xf numFmtId="4" fontId="2" fillId="0" borderId="7" xfId="0" applyNumberFormat="1" applyFont="1" applyBorder="1"/>
    <xf numFmtId="0" fontId="4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4" fontId="1" fillId="0" borderId="0" xfId="0" applyNumberFormat="1" applyFont="1" applyBorder="1"/>
    <xf numFmtId="4" fontId="0" fillId="0" borderId="4" xfId="0" applyNumberFormat="1" applyFill="1" applyBorder="1"/>
    <xf numFmtId="0" fontId="4" fillId="0" borderId="0" xfId="0" applyFont="1" applyBorder="1"/>
    <xf numFmtId="0" fontId="0" fillId="0" borderId="8" xfId="0" applyBorder="1"/>
    <xf numFmtId="0" fontId="9" fillId="0" borderId="8" xfId="0" applyFont="1" applyBorder="1"/>
    <xf numFmtId="4" fontId="0" fillId="0" borderId="9" xfId="0" applyNumberFormat="1" applyBorder="1"/>
    <xf numFmtId="4" fontId="5" fillId="0" borderId="0" xfId="0" applyNumberFormat="1" applyFont="1"/>
    <xf numFmtId="49" fontId="5" fillId="0" borderId="0" xfId="0" applyNumberFormat="1" applyFont="1"/>
    <xf numFmtId="0" fontId="2" fillId="0" borderId="0" xfId="0" applyFont="1" applyAlignment="1">
      <alignment horizontal="left"/>
    </xf>
    <xf numFmtId="0" fontId="15" fillId="0" borderId="0" xfId="0" applyFont="1"/>
    <xf numFmtId="0" fontId="17" fillId="0" borderId="0" xfId="0" applyFont="1" applyBorder="1"/>
    <xf numFmtId="0" fontId="16" fillId="0" borderId="0" xfId="0" applyFont="1" applyBorder="1"/>
    <xf numFmtId="0" fontId="18" fillId="0" borderId="0" xfId="0" applyFont="1" applyBorder="1"/>
    <xf numFmtId="0" fontId="19" fillId="0" borderId="0" xfId="0" applyFont="1" applyBorder="1"/>
    <xf numFmtId="0" fontId="20" fillId="0" borderId="0" xfId="0" applyFont="1"/>
    <xf numFmtId="0" fontId="0" fillId="0" borderId="0" xfId="0" applyAlignment="1">
      <alignment vertical="center"/>
    </xf>
  </cellXfs>
  <cellStyles count="3">
    <cellStyle name="Datum" xfId="1" xr:uid="{00000000-0005-0000-0000-000000000000}"/>
    <cellStyle name="Normální" xfId="0" builtinId="0"/>
    <cellStyle name="Položka a poznámk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138"/>
  <sheetViews>
    <sheetView topLeftCell="A31" workbookViewId="0">
      <selection activeCell="M18" sqref="M18"/>
    </sheetView>
  </sheetViews>
  <sheetFormatPr defaultRowHeight="15" x14ac:dyDescent="0.25"/>
  <cols>
    <col min="1" max="1" width="12.140625" customWidth="1"/>
    <col min="4" max="4" width="9.85546875" bestFit="1" customWidth="1"/>
    <col min="5" max="5" width="19" customWidth="1"/>
    <col min="6" max="6" width="12.140625" customWidth="1"/>
    <col min="7" max="7" width="13.7109375" customWidth="1"/>
    <col min="8" max="8" width="3.28515625" customWidth="1"/>
  </cols>
  <sheetData>
    <row r="3" spans="1:7" ht="15.75" x14ac:dyDescent="0.25">
      <c r="A3" s="8" t="s">
        <v>36</v>
      </c>
    </row>
    <row r="4" spans="1:7" x14ac:dyDescent="0.25">
      <c r="G4" s="1"/>
    </row>
    <row r="5" spans="1:7" ht="15.75" x14ac:dyDescent="0.25">
      <c r="A5" s="2" t="s">
        <v>0</v>
      </c>
      <c r="G5" s="7"/>
    </row>
    <row r="6" spans="1:7" ht="15.75" x14ac:dyDescent="0.25">
      <c r="A6" t="s">
        <v>19</v>
      </c>
      <c r="G6" s="6">
        <v>44562</v>
      </c>
    </row>
    <row r="7" spans="1:7" ht="15.75" x14ac:dyDescent="0.25">
      <c r="G7" s="7"/>
    </row>
    <row r="8" spans="1:7" ht="15.75" x14ac:dyDescent="0.25">
      <c r="G8" s="7"/>
    </row>
    <row r="9" spans="1:7" ht="15.75" x14ac:dyDescent="0.25">
      <c r="A9" s="2" t="s">
        <v>1</v>
      </c>
      <c r="G9" s="7"/>
    </row>
    <row r="10" spans="1:7" ht="15.75" x14ac:dyDescent="0.25">
      <c r="A10" t="s">
        <v>20</v>
      </c>
      <c r="G10" s="6">
        <v>46584.3</v>
      </c>
    </row>
    <row r="11" spans="1:7" ht="15.75" x14ac:dyDescent="0.25">
      <c r="G11" s="7"/>
    </row>
    <row r="12" spans="1:7" ht="15.75" x14ac:dyDescent="0.25">
      <c r="G12" s="7"/>
    </row>
    <row r="13" spans="1:7" ht="15.75" x14ac:dyDescent="0.25">
      <c r="A13" s="2" t="s">
        <v>2</v>
      </c>
      <c r="G13" s="7"/>
    </row>
    <row r="14" spans="1:7" ht="15.75" x14ac:dyDescent="0.25">
      <c r="A14" t="s">
        <v>3</v>
      </c>
      <c r="D14" s="1">
        <v>199500</v>
      </c>
      <c r="G14" s="7"/>
    </row>
    <row r="15" spans="1:7" ht="15.75" x14ac:dyDescent="0.25">
      <c r="B15" t="s">
        <v>4</v>
      </c>
      <c r="D15" s="1">
        <v>215250</v>
      </c>
      <c r="G15" s="7"/>
    </row>
    <row r="16" spans="1:7" ht="15.75" x14ac:dyDescent="0.25">
      <c r="A16" t="s">
        <v>5</v>
      </c>
      <c r="B16" t="s">
        <v>6</v>
      </c>
      <c r="D16" s="1">
        <v>40460</v>
      </c>
      <c r="G16" s="7"/>
    </row>
    <row r="17" spans="1:7" ht="15.75" x14ac:dyDescent="0.25">
      <c r="A17" t="s">
        <v>7</v>
      </c>
      <c r="B17" t="s">
        <v>8</v>
      </c>
      <c r="D17" s="1">
        <v>109480</v>
      </c>
      <c r="G17" s="7"/>
    </row>
    <row r="18" spans="1:7" ht="15.75" x14ac:dyDescent="0.25">
      <c r="A18" s="4" t="s">
        <v>9</v>
      </c>
      <c r="B18" s="4" t="s">
        <v>10</v>
      </c>
      <c r="C18" s="4"/>
      <c r="D18" s="3">
        <v>59500</v>
      </c>
      <c r="G18" s="7"/>
    </row>
    <row r="19" spans="1:7" ht="15.75" x14ac:dyDescent="0.25">
      <c r="A19" t="s">
        <v>11</v>
      </c>
      <c r="D19" s="20">
        <f>SUM(D14:D18)</f>
        <v>624190</v>
      </c>
      <c r="G19" s="6">
        <f>SUM(D19:F19)</f>
        <v>624190</v>
      </c>
    </row>
    <row r="20" spans="1:7" ht="15.75" x14ac:dyDescent="0.25">
      <c r="G20" s="7"/>
    </row>
    <row r="21" spans="1:7" ht="15.75" x14ac:dyDescent="0.25">
      <c r="G21" s="7"/>
    </row>
    <row r="22" spans="1:7" ht="15.75" x14ac:dyDescent="0.25">
      <c r="A22" s="2" t="s">
        <v>12</v>
      </c>
      <c r="G22" s="7"/>
    </row>
    <row r="23" spans="1:7" ht="15.75" x14ac:dyDescent="0.25">
      <c r="A23" t="s">
        <v>13</v>
      </c>
      <c r="D23" s="1">
        <v>212395</v>
      </c>
      <c r="E23" s="60" t="s">
        <v>18</v>
      </c>
      <c r="F23" s="60"/>
      <c r="G23" s="7"/>
    </row>
    <row r="24" spans="1:7" ht="15.75" x14ac:dyDescent="0.25">
      <c r="A24" s="4" t="s">
        <v>14</v>
      </c>
      <c r="B24" s="4"/>
      <c r="C24" s="4"/>
      <c r="D24" s="3">
        <v>50000</v>
      </c>
      <c r="E24" s="60"/>
      <c r="F24" s="60"/>
      <c r="G24" s="7"/>
    </row>
    <row r="25" spans="1:7" ht="15.75" x14ac:dyDescent="0.25">
      <c r="A25" s="5" t="s">
        <v>11</v>
      </c>
      <c r="D25" s="20">
        <f>SUM(D23:D24)</f>
        <v>262395</v>
      </c>
      <c r="E25" s="9"/>
      <c r="G25" s="6">
        <f>SUM(D25:F25)</f>
        <v>262395</v>
      </c>
    </row>
    <row r="26" spans="1:7" ht="15.75" x14ac:dyDescent="0.25">
      <c r="G26" s="7"/>
    </row>
    <row r="27" spans="1:7" x14ac:dyDescent="0.25">
      <c r="G27" s="1"/>
    </row>
    <row r="28" spans="1:7" ht="15.75" x14ac:dyDescent="0.25">
      <c r="A28" s="2" t="s">
        <v>134</v>
      </c>
      <c r="G28" s="1"/>
    </row>
    <row r="29" spans="1:7" ht="15.75" x14ac:dyDescent="0.25">
      <c r="A29" t="s">
        <v>15</v>
      </c>
      <c r="G29" s="6">
        <v>45000</v>
      </c>
    </row>
    <row r="30" spans="1:7" x14ac:dyDescent="0.25">
      <c r="G30" s="1"/>
    </row>
    <row r="31" spans="1:7" x14ac:dyDescent="0.25">
      <c r="G31" s="1"/>
    </row>
    <row r="32" spans="1:7" ht="15.75" x14ac:dyDescent="0.25">
      <c r="A32" s="2" t="s">
        <v>16</v>
      </c>
      <c r="G32" s="1"/>
    </row>
    <row r="33" spans="1:7" ht="15.75" x14ac:dyDescent="0.25">
      <c r="A33" t="s">
        <v>17</v>
      </c>
      <c r="G33" s="6">
        <v>12000</v>
      </c>
    </row>
    <row r="34" spans="1:7" ht="15.75" x14ac:dyDescent="0.25">
      <c r="G34" s="6"/>
    </row>
    <row r="35" spans="1:7" ht="15.75" x14ac:dyDescent="0.25">
      <c r="G35" s="6"/>
    </row>
    <row r="36" spans="1:7" ht="15.75" x14ac:dyDescent="0.25">
      <c r="A36" s="2" t="s">
        <v>80</v>
      </c>
      <c r="G36" s="6"/>
    </row>
    <row r="37" spans="1:7" ht="15.75" x14ac:dyDescent="0.25">
      <c r="A37" t="s">
        <v>26</v>
      </c>
      <c r="F37" s="7">
        <v>15000</v>
      </c>
      <c r="G37" s="6"/>
    </row>
    <row r="38" spans="1:7" ht="15.75" x14ac:dyDescent="0.25">
      <c r="A38" t="s">
        <v>27</v>
      </c>
      <c r="F38" s="7">
        <v>13068</v>
      </c>
      <c r="G38" s="6"/>
    </row>
    <row r="39" spans="1:7" ht="15.75" x14ac:dyDescent="0.25">
      <c r="A39" t="s">
        <v>34</v>
      </c>
      <c r="F39" s="7">
        <v>1379</v>
      </c>
      <c r="G39" s="6"/>
    </row>
    <row r="40" spans="1:7" ht="15.75" x14ac:dyDescent="0.25">
      <c r="A40" t="s">
        <v>37</v>
      </c>
      <c r="F40" s="7">
        <v>42000</v>
      </c>
      <c r="G40" s="6"/>
    </row>
    <row r="41" spans="1:7" ht="15.75" x14ac:dyDescent="0.25">
      <c r="A41" t="s">
        <v>38</v>
      </c>
      <c r="F41" s="7">
        <v>38000</v>
      </c>
      <c r="G41" s="6"/>
    </row>
    <row r="42" spans="1:7" ht="15.75" x14ac:dyDescent="0.25">
      <c r="A42" t="s">
        <v>42</v>
      </c>
      <c r="F42" s="7">
        <v>10000</v>
      </c>
      <c r="G42" s="6"/>
    </row>
    <row r="43" spans="1:7" ht="15.75" x14ac:dyDescent="0.25">
      <c r="A43" t="s">
        <v>45</v>
      </c>
      <c r="B43" t="s">
        <v>47</v>
      </c>
      <c r="F43" s="7">
        <v>8000</v>
      </c>
      <c r="G43" s="6"/>
    </row>
    <row r="44" spans="1:7" ht="15.75" x14ac:dyDescent="0.25">
      <c r="A44" t="s">
        <v>46</v>
      </c>
      <c r="B44" t="s">
        <v>48</v>
      </c>
      <c r="F44" s="7">
        <v>19600</v>
      </c>
      <c r="G44" s="6"/>
    </row>
    <row r="45" spans="1:7" ht="15.75" x14ac:dyDescent="0.25">
      <c r="A45" t="s">
        <v>44</v>
      </c>
      <c r="B45" t="s">
        <v>43</v>
      </c>
      <c r="F45" s="7">
        <v>3600</v>
      </c>
      <c r="G45" s="6"/>
    </row>
    <row r="46" spans="1:7" ht="15.75" x14ac:dyDescent="0.25">
      <c r="E46" t="s">
        <v>11</v>
      </c>
      <c r="F46" s="19">
        <f>SUM(F37:F45)</f>
        <v>150647</v>
      </c>
      <c r="G46" s="6">
        <f>SUM(F46)</f>
        <v>150647</v>
      </c>
    </row>
    <row r="47" spans="1:7" ht="15.75" x14ac:dyDescent="0.25">
      <c r="A47" s="2" t="s">
        <v>28</v>
      </c>
      <c r="F47" s="7"/>
      <c r="G47" s="6"/>
    </row>
    <row r="48" spans="1:7" ht="15.75" x14ac:dyDescent="0.25">
      <c r="A48" t="s">
        <v>29</v>
      </c>
      <c r="F48" s="7"/>
      <c r="G48" s="6">
        <v>20570</v>
      </c>
    </row>
    <row r="49" spans="1:7" ht="15.75" x14ac:dyDescent="0.25">
      <c r="F49" s="7"/>
      <c r="G49" s="6"/>
    </row>
    <row r="50" spans="1:7" ht="15.75" x14ac:dyDescent="0.25">
      <c r="A50" s="12" t="s">
        <v>39</v>
      </c>
    </row>
    <row r="51" spans="1:7" ht="15.75" x14ac:dyDescent="0.25">
      <c r="A51" t="s">
        <v>40</v>
      </c>
      <c r="D51" t="s">
        <v>41</v>
      </c>
      <c r="F51" s="1"/>
      <c r="G51" s="6">
        <v>59290</v>
      </c>
    </row>
    <row r="53" spans="1:7" ht="15.75" x14ac:dyDescent="0.25">
      <c r="A53" s="2" t="s">
        <v>21</v>
      </c>
      <c r="G53" s="13"/>
    </row>
    <row r="54" spans="1:7" ht="15.75" x14ac:dyDescent="0.25">
      <c r="A54" t="s">
        <v>22</v>
      </c>
      <c r="C54" t="s">
        <v>23</v>
      </c>
      <c r="F54" s="1">
        <v>6050</v>
      </c>
      <c r="G54" s="6"/>
    </row>
    <row r="55" spans="1:7" ht="15.75" x14ac:dyDescent="0.25">
      <c r="A55" t="s">
        <v>49</v>
      </c>
      <c r="B55" t="s">
        <v>59</v>
      </c>
      <c r="F55" s="1">
        <v>4840</v>
      </c>
      <c r="G55" s="6"/>
    </row>
    <row r="56" spans="1:7" ht="15.75" x14ac:dyDescent="0.25">
      <c r="A56" t="s">
        <v>51</v>
      </c>
      <c r="B56" t="s">
        <v>57</v>
      </c>
      <c r="F56" s="1">
        <v>8308.66</v>
      </c>
      <c r="G56" s="6"/>
    </row>
    <row r="57" spans="1:7" ht="15.75" x14ac:dyDescent="0.25">
      <c r="A57" t="s">
        <v>52</v>
      </c>
      <c r="B57" t="s">
        <v>56</v>
      </c>
      <c r="F57" s="1">
        <v>1613.33</v>
      </c>
      <c r="G57" s="6"/>
    </row>
    <row r="58" spans="1:7" ht="15.75" x14ac:dyDescent="0.25">
      <c r="A58" t="s">
        <v>53</v>
      </c>
      <c r="B58" t="s">
        <v>58</v>
      </c>
      <c r="F58" s="1">
        <v>7986</v>
      </c>
      <c r="G58" s="6"/>
    </row>
    <row r="59" spans="1:7" ht="15.75" x14ac:dyDescent="0.25">
      <c r="E59" t="s">
        <v>11</v>
      </c>
      <c r="F59" s="20">
        <f>SUM(F54:F58)</f>
        <v>28797.989999999998</v>
      </c>
      <c r="G59" s="6">
        <f>SUM(F59)</f>
        <v>28797.989999999998</v>
      </c>
    </row>
    <row r="60" spans="1:7" ht="15.75" x14ac:dyDescent="0.25">
      <c r="F60" s="1"/>
      <c r="G60" s="6"/>
    </row>
    <row r="61" spans="1:7" ht="15.75" x14ac:dyDescent="0.25">
      <c r="A61" s="2" t="s">
        <v>55</v>
      </c>
      <c r="F61" s="1"/>
      <c r="G61" s="6"/>
    </row>
    <row r="62" spans="1:7" ht="15.75" x14ac:dyDescent="0.25">
      <c r="A62" t="s">
        <v>51</v>
      </c>
      <c r="B62" t="s">
        <v>23</v>
      </c>
      <c r="F62" s="1">
        <v>8308.68</v>
      </c>
      <c r="G62" s="6"/>
    </row>
    <row r="63" spans="1:7" ht="15.75" x14ac:dyDescent="0.25">
      <c r="A63" t="s">
        <v>52</v>
      </c>
      <c r="B63" t="s">
        <v>50</v>
      </c>
      <c r="F63" s="1">
        <v>1613.34</v>
      </c>
      <c r="G63" s="13"/>
    </row>
    <row r="64" spans="1:7" ht="15.75" x14ac:dyDescent="0.25">
      <c r="A64" t="s">
        <v>53</v>
      </c>
      <c r="B64" t="s">
        <v>54</v>
      </c>
      <c r="F64" s="1">
        <v>7986</v>
      </c>
      <c r="G64" s="13"/>
    </row>
    <row r="65" spans="1:7" ht="15.75" x14ac:dyDescent="0.25">
      <c r="E65" t="s">
        <v>11</v>
      </c>
      <c r="F65" s="20">
        <f>SUM(F62:F64)</f>
        <v>17908.02</v>
      </c>
      <c r="G65" s="6">
        <f>SUM(F65)</f>
        <v>17908.02</v>
      </c>
    </row>
    <row r="66" spans="1:7" ht="15.75" x14ac:dyDescent="0.25">
      <c r="F66" s="21"/>
      <c r="G66" s="6"/>
    </row>
    <row r="67" spans="1:7" ht="15.75" x14ac:dyDescent="0.25">
      <c r="A67" s="2" t="s">
        <v>60</v>
      </c>
      <c r="F67" s="21"/>
      <c r="G67" s="6"/>
    </row>
    <row r="68" spans="1:7" ht="15.75" x14ac:dyDescent="0.25">
      <c r="A68" t="s">
        <v>51</v>
      </c>
      <c r="B68" t="s">
        <v>23</v>
      </c>
      <c r="F68" s="1">
        <v>8308.66</v>
      </c>
      <c r="G68" s="6"/>
    </row>
    <row r="69" spans="1:7" ht="15.75" x14ac:dyDescent="0.25">
      <c r="A69" t="s">
        <v>52</v>
      </c>
      <c r="B69" t="s">
        <v>50</v>
      </c>
      <c r="F69" s="1">
        <v>1613.33</v>
      </c>
      <c r="G69" s="6"/>
    </row>
    <row r="70" spans="1:7" ht="15.75" x14ac:dyDescent="0.25">
      <c r="A70" t="s">
        <v>53</v>
      </c>
      <c r="B70" t="s">
        <v>54</v>
      </c>
      <c r="F70" s="1">
        <v>7986</v>
      </c>
      <c r="G70" s="13"/>
    </row>
    <row r="71" spans="1:7" ht="15.75" x14ac:dyDescent="0.25">
      <c r="E71" t="s">
        <v>11</v>
      </c>
      <c r="F71" s="20">
        <f>SUM(F68:F70)</f>
        <v>17907.989999999998</v>
      </c>
      <c r="G71" s="6">
        <f>SUM(F71)</f>
        <v>17907.989999999998</v>
      </c>
    </row>
    <row r="72" spans="1:7" ht="15.75" x14ac:dyDescent="0.25">
      <c r="F72" s="21"/>
      <c r="G72" s="6"/>
    </row>
    <row r="73" spans="1:7" ht="15.75" x14ac:dyDescent="0.25">
      <c r="A73" s="2" t="s">
        <v>61</v>
      </c>
      <c r="F73" s="21"/>
      <c r="G73" s="6"/>
    </row>
    <row r="74" spans="1:7" ht="15.75" x14ac:dyDescent="0.25">
      <c r="A74" t="s">
        <v>62</v>
      </c>
      <c r="B74" t="s">
        <v>50</v>
      </c>
      <c r="F74" s="21"/>
      <c r="G74" s="6">
        <v>50820</v>
      </c>
    </row>
    <row r="75" spans="1:7" ht="15.75" x14ac:dyDescent="0.25">
      <c r="F75" s="21"/>
      <c r="G75" s="6"/>
    </row>
    <row r="76" spans="1:7" ht="15.75" x14ac:dyDescent="0.25">
      <c r="A76" s="2" t="s">
        <v>63</v>
      </c>
      <c r="F76" s="21"/>
      <c r="G76" s="6"/>
    </row>
    <row r="77" spans="1:7" ht="15.75" x14ac:dyDescent="0.25">
      <c r="A77" s="22">
        <v>161021</v>
      </c>
      <c r="B77" t="s">
        <v>64</v>
      </c>
      <c r="F77" s="21"/>
      <c r="G77" s="6">
        <v>8833</v>
      </c>
    </row>
    <row r="78" spans="1:7" ht="15.75" x14ac:dyDescent="0.25">
      <c r="A78" s="2"/>
      <c r="F78" s="21"/>
      <c r="G78" s="6"/>
    </row>
    <row r="79" spans="1:7" ht="15.75" x14ac:dyDescent="0.25">
      <c r="A79" s="2" t="s">
        <v>110</v>
      </c>
      <c r="F79" s="10"/>
    </row>
    <row r="80" spans="1:7" x14ac:dyDescent="0.25">
      <c r="A80" s="15" t="s">
        <v>24</v>
      </c>
      <c r="B80" s="15"/>
      <c r="C80" s="15" t="s">
        <v>25</v>
      </c>
      <c r="D80" s="15"/>
      <c r="E80" s="15"/>
      <c r="F80" s="16">
        <v>60500</v>
      </c>
      <c r="G80" s="11"/>
    </row>
    <row r="81" spans="1:7" x14ac:dyDescent="0.25">
      <c r="A81" t="s">
        <v>81</v>
      </c>
      <c r="B81" t="s">
        <v>82</v>
      </c>
      <c r="D81" t="s">
        <v>83</v>
      </c>
      <c r="F81" s="16">
        <v>65692.11</v>
      </c>
      <c r="G81" s="11"/>
    </row>
    <row r="82" spans="1:7" x14ac:dyDescent="0.25">
      <c r="A82" t="s">
        <v>84</v>
      </c>
      <c r="B82" t="s">
        <v>82</v>
      </c>
      <c r="D82" t="s">
        <v>85</v>
      </c>
      <c r="F82" s="16">
        <v>36751.33</v>
      </c>
      <c r="G82" s="11"/>
    </row>
    <row r="83" spans="1:7" x14ac:dyDescent="0.25">
      <c r="A83" t="s">
        <v>86</v>
      </c>
      <c r="B83" t="s">
        <v>87</v>
      </c>
      <c r="D83" t="s">
        <v>88</v>
      </c>
      <c r="F83" s="16">
        <v>9375</v>
      </c>
      <c r="G83" s="11"/>
    </row>
    <row r="84" spans="1:7" x14ac:dyDescent="0.25">
      <c r="A84" t="s">
        <v>102</v>
      </c>
      <c r="B84" t="s">
        <v>103</v>
      </c>
      <c r="D84" t="s">
        <v>104</v>
      </c>
      <c r="F84" s="16">
        <v>27650</v>
      </c>
      <c r="G84" s="11"/>
    </row>
    <row r="85" spans="1:7" x14ac:dyDescent="0.25">
      <c r="A85" t="s">
        <v>89</v>
      </c>
      <c r="B85" t="s">
        <v>90</v>
      </c>
      <c r="D85" t="s">
        <v>91</v>
      </c>
      <c r="F85" s="16">
        <v>20000</v>
      </c>
      <c r="G85" s="11"/>
    </row>
    <row r="86" spans="1:7" x14ac:dyDescent="0.25">
      <c r="A86" t="s">
        <v>92</v>
      </c>
      <c r="B86" t="s">
        <v>93</v>
      </c>
      <c r="D86" t="s">
        <v>94</v>
      </c>
      <c r="F86" s="16">
        <v>60500</v>
      </c>
      <c r="G86" s="11"/>
    </row>
    <row r="87" spans="1:7" x14ac:dyDescent="0.25">
      <c r="A87" t="s">
        <v>95</v>
      </c>
      <c r="B87" t="s">
        <v>96</v>
      </c>
      <c r="D87" t="s">
        <v>97</v>
      </c>
      <c r="F87" s="16">
        <v>10000</v>
      </c>
      <c r="G87" s="11"/>
    </row>
    <row r="88" spans="1:7" x14ac:dyDescent="0.25">
      <c r="A88" t="s">
        <v>98</v>
      </c>
      <c r="B88" t="s">
        <v>99</v>
      </c>
      <c r="F88" s="16">
        <v>9680</v>
      </c>
      <c r="G88" s="11"/>
    </row>
    <row r="89" spans="1:7" x14ac:dyDescent="0.25">
      <c r="A89" t="s">
        <v>100</v>
      </c>
      <c r="B89" t="s">
        <v>101</v>
      </c>
      <c r="F89" s="16">
        <v>255800</v>
      </c>
      <c r="G89" s="11"/>
    </row>
    <row r="90" spans="1:7" x14ac:dyDescent="0.25">
      <c r="A90" t="s">
        <v>105</v>
      </c>
      <c r="B90" t="s">
        <v>106</v>
      </c>
      <c r="F90" s="16">
        <v>30000</v>
      </c>
      <c r="G90" s="11"/>
    </row>
    <row r="91" spans="1:7" x14ac:dyDescent="0.25">
      <c r="A91" t="s">
        <v>107</v>
      </c>
      <c r="B91" t="s">
        <v>133</v>
      </c>
      <c r="F91" s="16">
        <v>38145</v>
      </c>
      <c r="G91" s="11"/>
    </row>
    <row r="92" spans="1:7" x14ac:dyDescent="0.25">
      <c r="A92" t="s">
        <v>108</v>
      </c>
      <c r="B92" t="s">
        <v>109</v>
      </c>
      <c r="F92" s="16">
        <v>45000</v>
      </c>
      <c r="G92" s="11"/>
    </row>
    <row r="93" spans="1:7" ht="15.75" x14ac:dyDescent="0.25">
      <c r="A93" s="5" t="s">
        <v>11</v>
      </c>
      <c r="E93" t="s">
        <v>11</v>
      </c>
      <c r="F93" s="23">
        <f>SUM(F80:F92)</f>
        <v>669093.43999999994</v>
      </c>
      <c r="G93" s="6">
        <f>SUM(F93)</f>
        <v>669093.43999999994</v>
      </c>
    </row>
    <row r="95" spans="1:7" ht="15.75" x14ac:dyDescent="0.25">
      <c r="A95" s="2" t="s">
        <v>78</v>
      </c>
    </row>
    <row r="96" spans="1:7" ht="15.75" x14ac:dyDescent="0.25">
      <c r="A96" t="s">
        <v>31</v>
      </c>
      <c r="C96" t="s">
        <v>32</v>
      </c>
      <c r="F96" s="1"/>
      <c r="G96" s="6">
        <v>90750</v>
      </c>
    </row>
    <row r="97" spans="1:7" x14ac:dyDescent="0.25">
      <c r="F97" s="1"/>
      <c r="G97" s="11"/>
    </row>
    <row r="98" spans="1:7" ht="15.75" x14ac:dyDescent="0.25">
      <c r="A98" s="2" t="s">
        <v>79</v>
      </c>
      <c r="F98" s="1"/>
      <c r="G98" s="11"/>
    </row>
    <row r="99" spans="1:7" ht="15.75" x14ac:dyDescent="0.25">
      <c r="A99" t="s">
        <v>33</v>
      </c>
      <c r="F99" s="1">
        <v>36300</v>
      </c>
      <c r="G99" s="6"/>
    </row>
    <row r="100" spans="1:7" ht="15.75" x14ac:dyDescent="0.25">
      <c r="A100" t="s">
        <v>65</v>
      </c>
      <c r="B100" t="s">
        <v>66</v>
      </c>
      <c r="F100" s="1">
        <v>12000</v>
      </c>
      <c r="G100" s="6"/>
    </row>
    <row r="101" spans="1:7" ht="15.75" x14ac:dyDescent="0.25">
      <c r="A101" s="2"/>
      <c r="E101" t="s">
        <v>11</v>
      </c>
      <c r="F101" s="23">
        <f>SUM(F99:F100)</f>
        <v>48300</v>
      </c>
      <c r="G101" s="6">
        <f>SUM(F101)</f>
        <v>48300</v>
      </c>
    </row>
    <row r="102" spans="1:7" ht="15.75" x14ac:dyDescent="0.25">
      <c r="A102" s="2"/>
      <c r="F102" s="16"/>
      <c r="G102" s="6"/>
    </row>
    <row r="103" spans="1:7" ht="15.75" x14ac:dyDescent="0.25">
      <c r="A103" s="2" t="s">
        <v>67</v>
      </c>
      <c r="F103" s="16"/>
      <c r="G103" s="6"/>
    </row>
    <row r="104" spans="1:7" ht="15.75" x14ac:dyDescent="0.25">
      <c r="A104" s="22" t="s">
        <v>68</v>
      </c>
      <c r="B104" t="s">
        <v>69</v>
      </c>
      <c r="F104" s="1">
        <v>9922</v>
      </c>
      <c r="G104" s="6"/>
    </row>
    <row r="105" spans="1:7" ht="15.75" x14ac:dyDescent="0.25">
      <c r="A105" t="s">
        <v>70</v>
      </c>
      <c r="B105" t="s">
        <v>71</v>
      </c>
      <c r="F105" s="1">
        <v>94000</v>
      </c>
      <c r="G105" s="6"/>
    </row>
    <row r="106" spans="1:7" ht="15.75" x14ac:dyDescent="0.25">
      <c r="A106" s="22" t="s">
        <v>72</v>
      </c>
      <c r="B106" t="s">
        <v>73</v>
      </c>
      <c r="F106" s="1">
        <v>8500</v>
      </c>
      <c r="G106" s="6"/>
    </row>
    <row r="107" spans="1:7" ht="15.75" x14ac:dyDescent="0.25">
      <c r="A107" t="s">
        <v>74</v>
      </c>
      <c r="B107" t="s">
        <v>75</v>
      </c>
      <c r="F107" s="1">
        <v>4600</v>
      </c>
      <c r="G107" s="6"/>
    </row>
    <row r="108" spans="1:7" ht="15.75" x14ac:dyDescent="0.25">
      <c r="A108" t="s">
        <v>76</v>
      </c>
      <c r="B108" t="s">
        <v>77</v>
      </c>
      <c r="F108" s="1">
        <v>15000</v>
      </c>
      <c r="G108" s="6"/>
    </row>
    <row r="109" spans="1:7" ht="15.75" x14ac:dyDescent="0.25">
      <c r="E109" t="s">
        <v>11</v>
      </c>
      <c r="F109" s="23">
        <f>SUM(F104:F108)</f>
        <v>132022</v>
      </c>
      <c r="G109" s="6">
        <f>SUM(F109)</f>
        <v>132022</v>
      </c>
    </row>
    <row r="110" spans="1:7" ht="15.75" x14ac:dyDescent="0.25">
      <c r="F110" s="16"/>
      <c r="G110" s="6"/>
    </row>
    <row r="111" spans="1:7" ht="15.75" x14ac:dyDescent="0.25">
      <c r="A111" s="2" t="s">
        <v>129</v>
      </c>
      <c r="F111" s="16"/>
      <c r="G111" s="6"/>
    </row>
    <row r="112" spans="1:7" ht="15.75" x14ac:dyDescent="0.25">
      <c r="A112" t="s">
        <v>111</v>
      </c>
      <c r="B112" t="s">
        <v>112</v>
      </c>
      <c r="F112" s="16">
        <v>30900</v>
      </c>
      <c r="G112" s="6"/>
    </row>
    <row r="113" spans="1:7" ht="15.75" x14ac:dyDescent="0.25">
      <c r="A113" t="s">
        <v>113</v>
      </c>
      <c r="B113" t="s">
        <v>114</v>
      </c>
      <c r="F113" s="1">
        <v>13202</v>
      </c>
      <c r="G113" s="6"/>
    </row>
    <row r="114" spans="1:7" ht="15.75" x14ac:dyDescent="0.25">
      <c r="A114" t="s">
        <v>115</v>
      </c>
      <c r="B114" t="s">
        <v>116</v>
      </c>
      <c r="F114" s="1">
        <v>21656.58</v>
      </c>
      <c r="G114" s="6"/>
    </row>
    <row r="115" spans="1:7" ht="15.75" x14ac:dyDescent="0.25">
      <c r="A115" t="s">
        <v>117</v>
      </c>
      <c r="B115" t="s">
        <v>118</v>
      </c>
      <c r="F115" s="1">
        <v>14520</v>
      </c>
      <c r="G115" s="6"/>
    </row>
    <row r="116" spans="1:7" ht="15.75" x14ac:dyDescent="0.25">
      <c r="A116" t="s">
        <v>119</v>
      </c>
      <c r="F116" s="1">
        <v>1200</v>
      </c>
      <c r="G116" s="6"/>
    </row>
    <row r="117" spans="1:7" ht="15.75" x14ac:dyDescent="0.25">
      <c r="F117" s="20">
        <f>SUM(F112:F116)</f>
        <v>81478.58</v>
      </c>
      <c r="G117" s="6">
        <f>SUM(F117)</f>
        <v>81478.58</v>
      </c>
    </row>
    <row r="118" spans="1:7" ht="15.75" x14ac:dyDescent="0.25">
      <c r="F118" s="21"/>
      <c r="G118" s="6"/>
    </row>
    <row r="119" spans="1:7" ht="15.75" x14ac:dyDescent="0.25">
      <c r="A119" s="2" t="s">
        <v>126</v>
      </c>
      <c r="F119" s="21"/>
      <c r="G119" s="6"/>
    </row>
    <row r="120" spans="1:7" ht="15.75" x14ac:dyDescent="0.25">
      <c r="A120" t="s">
        <v>120</v>
      </c>
      <c r="B120" t="s">
        <v>121</v>
      </c>
      <c r="F120" s="1"/>
      <c r="G120" s="6">
        <v>82280</v>
      </c>
    </row>
    <row r="121" spans="1:7" ht="15.75" x14ac:dyDescent="0.25">
      <c r="F121" s="1"/>
      <c r="G121" s="6"/>
    </row>
    <row r="122" spans="1:7" ht="15.75" x14ac:dyDescent="0.25">
      <c r="A122" s="2" t="s">
        <v>135</v>
      </c>
      <c r="F122" s="1"/>
      <c r="G122" s="6"/>
    </row>
    <row r="123" spans="1:7" ht="15.75" x14ac:dyDescent="0.25">
      <c r="A123" t="s">
        <v>122</v>
      </c>
      <c r="B123" t="s">
        <v>123</v>
      </c>
      <c r="F123" s="1"/>
      <c r="G123" s="6">
        <v>156090</v>
      </c>
    </row>
    <row r="124" spans="1:7" ht="15.75" x14ac:dyDescent="0.25">
      <c r="F124" s="21"/>
      <c r="G124" s="6"/>
    </row>
    <row r="125" spans="1:7" ht="15.75" x14ac:dyDescent="0.25">
      <c r="A125" s="2" t="s">
        <v>128</v>
      </c>
      <c r="F125" s="21"/>
      <c r="G125" s="6"/>
    </row>
    <row r="126" spans="1:7" ht="15.75" x14ac:dyDescent="0.25">
      <c r="A126" t="s">
        <v>124</v>
      </c>
      <c r="B126" t="s">
        <v>131</v>
      </c>
      <c r="F126" s="21"/>
      <c r="G126" s="6">
        <v>42350</v>
      </c>
    </row>
    <row r="127" spans="1:7" ht="15.75" x14ac:dyDescent="0.25">
      <c r="F127" s="21"/>
      <c r="G127" s="6"/>
    </row>
    <row r="128" spans="1:7" ht="15.75" x14ac:dyDescent="0.25">
      <c r="A128" s="2" t="s">
        <v>127</v>
      </c>
      <c r="F128" s="21"/>
      <c r="G128" s="6"/>
    </row>
    <row r="129" spans="1:7" ht="15.75" x14ac:dyDescent="0.25">
      <c r="A129" t="s">
        <v>124</v>
      </c>
      <c r="B129" t="s">
        <v>131</v>
      </c>
      <c r="F129" s="21"/>
      <c r="G129" s="6">
        <v>42350</v>
      </c>
    </row>
    <row r="130" spans="1:7" ht="15.75" x14ac:dyDescent="0.25">
      <c r="A130" s="2"/>
      <c r="F130" s="21"/>
      <c r="G130" s="6"/>
    </row>
    <row r="131" spans="1:7" ht="15.75" x14ac:dyDescent="0.25">
      <c r="A131" s="2" t="s">
        <v>130</v>
      </c>
      <c r="F131" s="21"/>
      <c r="G131" s="6"/>
    </row>
    <row r="132" spans="1:7" ht="15.75" x14ac:dyDescent="0.25">
      <c r="A132" t="s">
        <v>132</v>
      </c>
      <c r="F132" s="21"/>
      <c r="G132" s="6">
        <v>6050</v>
      </c>
    </row>
    <row r="133" spans="1:7" ht="16.5" thickBot="1" x14ac:dyDescent="0.3">
      <c r="F133" s="1"/>
      <c r="G133" s="6"/>
    </row>
    <row r="134" spans="1:7" ht="16.5" thickBot="1" x14ac:dyDescent="0.3">
      <c r="A134" s="2" t="s">
        <v>125</v>
      </c>
      <c r="F134" s="14"/>
      <c r="G134" s="17">
        <f>G6+G10+G19+G25+G29+G33+G46+G48+G51+G59+G65+G71+G74+G77+G93+G96+G101+G109+G117+G120+G123+G126+G129+G132</f>
        <v>2740269.3200000003</v>
      </c>
    </row>
    <row r="135" spans="1:7" ht="15.75" x14ac:dyDescent="0.25">
      <c r="A135" s="2"/>
      <c r="F135" s="15"/>
      <c r="G135" s="18"/>
    </row>
    <row r="136" spans="1:7" ht="15.75" x14ac:dyDescent="0.25">
      <c r="F136" s="15"/>
      <c r="G136" s="18"/>
    </row>
    <row r="137" spans="1:7" ht="15.75" x14ac:dyDescent="0.25">
      <c r="A137" s="13" t="s">
        <v>35</v>
      </c>
      <c r="F137" s="15"/>
      <c r="G137" s="18"/>
    </row>
    <row r="138" spans="1:7" x14ac:dyDescent="0.25">
      <c r="A138" t="s">
        <v>30</v>
      </c>
    </row>
  </sheetData>
  <mergeCells count="1">
    <mergeCell ref="E23:F24"/>
  </mergeCell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topLeftCell="A7" workbookViewId="0">
      <selection activeCell="A9" sqref="A9:F19"/>
    </sheetView>
  </sheetViews>
  <sheetFormatPr defaultRowHeight="15" x14ac:dyDescent="0.25"/>
  <cols>
    <col min="1" max="1" width="13.42578125" customWidth="1"/>
    <col min="2" max="2" width="23.140625" customWidth="1"/>
    <col min="3" max="3" width="32.85546875" customWidth="1"/>
    <col min="4" max="4" width="15.7109375" customWidth="1"/>
    <col min="5" max="5" width="16" customWidth="1"/>
  </cols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8"/>
  <sheetViews>
    <sheetView view="pageLayout" topLeftCell="A196" workbookViewId="0">
      <selection activeCell="F108" sqref="F108"/>
    </sheetView>
  </sheetViews>
  <sheetFormatPr defaultRowHeight="15" x14ac:dyDescent="0.25"/>
  <cols>
    <col min="1" max="1" width="10.5703125" customWidth="1"/>
    <col min="3" max="3" width="10.28515625" customWidth="1"/>
    <col min="4" max="4" width="17.7109375" customWidth="1"/>
    <col min="5" max="5" width="11.7109375" customWidth="1"/>
    <col min="6" max="6" width="13.85546875" customWidth="1"/>
    <col min="7" max="7" width="14.42578125" customWidth="1"/>
  </cols>
  <sheetData>
    <row r="1" spans="1:7" x14ac:dyDescent="0.25">
      <c r="G1" s="1"/>
    </row>
    <row r="2" spans="1:7" ht="15.75" x14ac:dyDescent="0.25">
      <c r="A2" s="2" t="s">
        <v>0</v>
      </c>
      <c r="E2" s="2" t="s">
        <v>149</v>
      </c>
      <c r="G2" s="7"/>
    </row>
    <row r="3" spans="1:7" ht="15.75" x14ac:dyDescent="0.25">
      <c r="A3" t="s">
        <v>19</v>
      </c>
      <c r="G3" s="6">
        <v>44562</v>
      </c>
    </row>
    <row r="4" spans="1:7" ht="15.75" x14ac:dyDescent="0.25">
      <c r="G4" s="7"/>
    </row>
    <row r="5" spans="1:7" ht="15.75" x14ac:dyDescent="0.25">
      <c r="G5" s="7"/>
    </row>
    <row r="6" spans="1:7" ht="15.75" x14ac:dyDescent="0.25">
      <c r="A6" s="2" t="s">
        <v>1</v>
      </c>
      <c r="E6" s="2" t="s">
        <v>150</v>
      </c>
      <c r="G6" s="7"/>
    </row>
    <row r="7" spans="1:7" ht="15.75" x14ac:dyDescent="0.25">
      <c r="A7" t="s">
        <v>20</v>
      </c>
      <c r="G7" s="6">
        <v>46584.3</v>
      </c>
    </row>
    <row r="8" spans="1:7" ht="15.75" x14ac:dyDescent="0.25">
      <c r="G8" s="7"/>
    </row>
    <row r="9" spans="1:7" ht="15.75" x14ac:dyDescent="0.25">
      <c r="A9" s="2" t="s">
        <v>2</v>
      </c>
      <c r="E9" s="2" t="s">
        <v>151</v>
      </c>
      <c r="G9" s="7"/>
    </row>
    <row r="10" spans="1:7" ht="15.75" x14ac:dyDescent="0.25">
      <c r="A10" t="s">
        <v>3</v>
      </c>
      <c r="D10" s="1">
        <v>199500</v>
      </c>
      <c r="G10" s="7"/>
    </row>
    <row r="11" spans="1:7" ht="15.75" x14ac:dyDescent="0.25">
      <c r="B11" t="s">
        <v>4</v>
      </c>
      <c r="D11" s="1">
        <v>215250</v>
      </c>
      <c r="G11" s="7"/>
    </row>
    <row r="12" spans="1:7" ht="15.75" x14ac:dyDescent="0.25">
      <c r="A12" t="s">
        <v>5</v>
      </c>
      <c r="B12" t="s">
        <v>6</v>
      </c>
      <c r="D12" s="1">
        <v>40460</v>
      </c>
      <c r="G12" s="7"/>
    </row>
    <row r="13" spans="1:7" ht="15.75" x14ac:dyDescent="0.25">
      <c r="A13" t="s">
        <v>7</v>
      </c>
      <c r="B13" t="s">
        <v>8</v>
      </c>
      <c r="D13" s="1">
        <v>109480</v>
      </c>
      <c r="G13" s="7"/>
    </row>
    <row r="14" spans="1:7" ht="15.75" x14ac:dyDescent="0.25">
      <c r="A14" s="4" t="s">
        <v>9</v>
      </c>
      <c r="B14" s="4" t="s">
        <v>10</v>
      </c>
      <c r="C14" s="4"/>
      <c r="D14" s="3">
        <v>59500</v>
      </c>
      <c r="G14" s="7"/>
    </row>
    <row r="15" spans="1:7" ht="15.75" x14ac:dyDescent="0.25">
      <c r="A15" t="s">
        <v>11</v>
      </c>
      <c r="D15" s="20">
        <f>SUM(D10:D14)</f>
        <v>624190</v>
      </c>
      <c r="F15" t="s">
        <v>191</v>
      </c>
      <c r="G15" s="6">
        <f>SUM(D15:F15)</f>
        <v>624190</v>
      </c>
    </row>
    <row r="16" spans="1:7" ht="15.75" x14ac:dyDescent="0.25">
      <c r="G16" s="7"/>
    </row>
    <row r="17" spans="1:7" ht="15.75" x14ac:dyDescent="0.25">
      <c r="G17" s="7"/>
    </row>
    <row r="18" spans="1:7" ht="15.75" x14ac:dyDescent="0.25">
      <c r="A18" s="2" t="s">
        <v>12</v>
      </c>
      <c r="E18" s="2" t="s">
        <v>152</v>
      </c>
      <c r="G18" s="7"/>
    </row>
    <row r="19" spans="1:7" ht="15.75" x14ac:dyDescent="0.25">
      <c r="A19" t="s">
        <v>13</v>
      </c>
      <c r="D19" s="1">
        <v>212395</v>
      </c>
      <c r="E19" s="60" t="s">
        <v>18</v>
      </c>
      <c r="F19" s="60"/>
      <c r="G19" s="7"/>
    </row>
    <row r="20" spans="1:7" ht="15.75" x14ac:dyDescent="0.25">
      <c r="A20" s="4" t="s">
        <v>14</v>
      </c>
      <c r="B20" s="4"/>
      <c r="C20" s="4"/>
      <c r="D20" s="3">
        <v>50000</v>
      </c>
      <c r="E20" s="60"/>
      <c r="F20" s="60"/>
      <c r="G20" s="7"/>
    </row>
    <row r="21" spans="1:7" ht="15.75" x14ac:dyDescent="0.25">
      <c r="A21" s="5" t="s">
        <v>11</v>
      </c>
      <c r="D21" s="20">
        <f>SUM(D19:D20)</f>
        <v>262395</v>
      </c>
      <c r="E21" s="9"/>
      <c r="F21" t="s">
        <v>191</v>
      </c>
      <c r="G21" s="6">
        <f>SUM(D21:F21)</f>
        <v>262395</v>
      </c>
    </row>
    <row r="22" spans="1:7" ht="15.75" x14ac:dyDescent="0.25">
      <c r="G22" s="7"/>
    </row>
    <row r="23" spans="1:7" x14ac:dyDescent="0.25">
      <c r="G23" s="1"/>
    </row>
    <row r="24" spans="1:7" ht="15.75" x14ac:dyDescent="0.25">
      <c r="A24" s="2" t="s">
        <v>170</v>
      </c>
      <c r="E24" s="2" t="s">
        <v>169</v>
      </c>
      <c r="G24" s="1"/>
    </row>
    <row r="25" spans="1:7" ht="15.75" x14ac:dyDescent="0.25">
      <c r="A25" t="s">
        <v>15</v>
      </c>
      <c r="G25" s="6">
        <v>45000</v>
      </c>
    </row>
    <row r="26" spans="1:7" x14ac:dyDescent="0.25">
      <c r="G26" s="1"/>
    </row>
    <row r="27" spans="1:7" x14ac:dyDescent="0.25">
      <c r="G27" s="1"/>
    </row>
    <row r="28" spans="1:7" ht="15.75" x14ac:dyDescent="0.25">
      <c r="A28" s="2" t="s">
        <v>16</v>
      </c>
      <c r="E28" s="2" t="s">
        <v>153</v>
      </c>
      <c r="G28" s="1"/>
    </row>
    <row r="29" spans="1:7" ht="15.75" x14ac:dyDescent="0.25">
      <c r="A29" t="s">
        <v>17</v>
      </c>
      <c r="G29" s="6">
        <v>12000</v>
      </c>
    </row>
    <row r="30" spans="1:7" ht="15.75" x14ac:dyDescent="0.25">
      <c r="G30" s="6"/>
    </row>
    <row r="31" spans="1:7" ht="15.75" x14ac:dyDescent="0.25">
      <c r="A31" s="10" t="s">
        <v>181</v>
      </c>
      <c r="E31" s="2" t="s">
        <v>154</v>
      </c>
      <c r="G31" s="6"/>
    </row>
    <row r="32" spans="1:7" ht="15.75" x14ac:dyDescent="0.25">
      <c r="A32" t="s">
        <v>164</v>
      </c>
      <c r="F32" s="7"/>
      <c r="G32" s="6">
        <v>20570</v>
      </c>
    </row>
    <row r="33" spans="1:7" ht="15.75" x14ac:dyDescent="0.25">
      <c r="F33" s="7"/>
      <c r="G33" s="6"/>
    </row>
    <row r="34" spans="1:7" ht="15.75" x14ac:dyDescent="0.25">
      <c r="A34" s="12" t="s">
        <v>172</v>
      </c>
      <c r="E34" s="2" t="s">
        <v>171</v>
      </c>
    </row>
    <row r="35" spans="1:7" ht="15.75" x14ac:dyDescent="0.25">
      <c r="A35" t="s">
        <v>40</v>
      </c>
      <c r="D35" t="s">
        <v>41</v>
      </c>
      <c r="F35" s="1"/>
      <c r="G35" s="6">
        <v>59290</v>
      </c>
    </row>
    <row r="36" spans="1:7" ht="15.75" x14ac:dyDescent="0.25">
      <c r="F36" s="1"/>
      <c r="G36" s="6"/>
    </row>
    <row r="38" spans="1:7" ht="15.75" x14ac:dyDescent="0.25">
      <c r="A38" s="2" t="s">
        <v>189</v>
      </c>
      <c r="E38" s="2" t="s">
        <v>173</v>
      </c>
      <c r="G38" s="13"/>
    </row>
    <row r="39" spans="1:7" ht="15.75" x14ac:dyDescent="0.25">
      <c r="A39" s="30" t="s">
        <v>163</v>
      </c>
      <c r="B39" t="s">
        <v>23</v>
      </c>
      <c r="C39" t="s">
        <v>23</v>
      </c>
      <c r="F39" s="1">
        <v>6050</v>
      </c>
      <c r="G39" s="6"/>
    </row>
    <row r="40" spans="1:7" ht="15.75" x14ac:dyDescent="0.25">
      <c r="A40" s="30" t="s">
        <v>49</v>
      </c>
      <c r="B40" t="s">
        <v>59</v>
      </c>
      <c r="F40" s="1">
        <v>4840</v>
      </c>
      <c r="G40" s="6"/>
    </row>
    <row r="41" spans="1:7" ht="15.75" x14ac:dyDescent="0.25">
      <c r="A41" s="30" t="s">
        <v>51</v>
      </c>
      <c r="B41" t="s">
        <v>57</v>
      </c>
      <c r="F41" s="1">
        <v>8308.66</v>
      </c>
      <c r="G41" s="6"/>
    </row>
    <row r="42" spans="1:7" ht="15.75" x14ac:dyDescent="0.25">
      <c r="A42" s="30" t="s">
        <v>52</v>
      </c>
      <c r="B42" t="s">
        <v>56</v>
      </c>
      <c r="F42" s="1">
        <v>1613.33</v>
      </c>
      <c r="G42" s="6"/>
    </row>
    <row r="43" spans="1:7" ht="15.75" x14ac:dyDescent="0.25">
      <c r="A43" s="30" t="s">
        <v>53</v>
      </c>
      <c r="B43" t="s">
        <v>58</v>
      </c>
      <c r="F43" s="1">
        <v>7986</v>
      </c>
      <c r="G43" s="6"/>
    </row>
    <row r="44" spans="1:7" ht="15.75" x14ac:dyDescent="0.25">
      <c r="A44" s="30" t="s">
        <v>174</v>
      </c>
      <c r="B44" t="s">
        <v>175</v>
      </c>
      <c r="D44" t="s">
        <v>176</v>
      </c>
      <c r="F44" s="1">
        <v>997766</v>
      </c>
      <c r="G44" s="6"/>
    </row>
    <row r="45" spans="1:7" ht="15.75" x14ac:dyDescent="0.25">
      <c r="A45" s="30" t="s">
        <v>232</v>
      </c>
      <c r="B45" t="s">
        <v>231</v>
      </c>
      <c r="F45" s="1">
        <v>20000</v>
      </c>
      <c r="G45" s="6"/>
    </row>
    <row r="46" spans="1:7" ht="15.75" x14ac:dyDescent="0.25">
      <c r="E46" t="s">
        <v>11</v>
      </c>
      <c r="F46" s="20">
        <f>SUM(F39:F45)</f>
        <v>1046563.99</v>
      </c>
      <c r="G46" s="6">
        <f>SUM(F46)</f>
        <v>1046563.99</v>
      </c>
    </row>
    <row r="47" spans="1:7" ht="15.75" x14ac:dyDescent="0.25">
      <c r="F47" s="1"/>
      <c r="G47" s="6"/>
    </row>
    <row r="48" spans="1:7" ht="15.75" x14ac:dyDescent="0.25">
      <c r="A48" s="2" t="s">
        <v>55</v>
      </c>
      <c r="F48" s="1"/>
      <c r="G48" s="6"/>
    </row>
    <row r="49" spans="1:7" ht="15.75" x14ac:dyDescent="0.25">
      <c r="A49" t="s">
        <v>51</v>
      </c>
      <c r="B49" t="s">
        <v>23</v>
      </c>
      <c r="F49" s="1">
        <v>8308.68</v>
      </c>
      <c r="G49" s="6"/>
    </row>
    <row r="50" spans="1:7" ht="15.75" x14ac:dyDescent="0.25">
      <c r="A50" t="s">
        <v>52</v>
      </c>
      <c r="B50" t="s">
        <v>50</v>
      </c>
      <c r="F50" s="1">
        <v>1613.34</v>
      </c>
      <c r="G50" s="13"/>
    </row>
    <row r="51" spans="1:7" ht="15.75" x14ac:dyDescent="0.25">
      <c r="A51" t="s">
        <v>53</v>
      </c>
      <c r="B51" t="s">
        <v>54</v>
      </c>
      <c r="F51" s="1">
        <v>7986</v>
      </c>
      <c r="G51" s="13"/>
    </row>
    <row r="52" spans="1:7" ht="15.75" x14ac:dyDescent="0.25">
      <c r="E52" t="s">
        <v>11</v>
      </c>
      <c r="F52" s="20">
        <f>SUM(F49:F51)</f>
        <v>17908.02</v>
      </c>
      <c r="G52" s="6">
        <f>SUM(F52)</f>
        <v>17908.02</v>
      </c>
    </row>
    <row r="53" spans="1:7" ht="15.75" x14ac:dyDescent="0.25">
      <c r="A53" s="2" t="s">
        <v>60</v>
      </c>
      <c r="F53" s="21"/>
      <c r="G53" s="6"/>
    </row>
    <row r="54" spans="1:7" ht="15.75" x14ac:dyDescent="0.25">
      <c r="A54" s="30" t="s">
        <v>51</v>
      </c>
      <c r="B54" t="s">
        <v>23</v>
      </c>
      <c r="F54" s="1">
        <v>8308.66</v>
      </c>
      <c r="G54" s="6"/>
    </row>
    <row r="55" spans="1:7" ht="15.75" x14ac:dyDescent="0.25">
      <c r="A55" s="30" t="s">
        <v>52</v>
      </c>
      <c r="B55" t="s">
        <v>50</v>
      </c>
      <c r="F55" s="1">
        <v>1613.33</v>
      </c>
      <c r="G55" s="6"/>
    </row>
    <row r="56" spans="1:7" ht="15.75" x14ac:dyDescent="0.25">
      <c r="A56" s="30" t="s">
        <v>53</v>
      </c>
      <c r="B56" t="s">
        <v>54</v>
      </c>
      <c r="F56" s="1">
        <v>7986</v>
      </c>
      <c r="G56" s="13"/>
    </row>
    <row r="57" spans="1:7" ht="15.75" x14ac:dyDescent="0.25">
      <c r="E57" t="s">
        <v>11</v>
      </c>
      <c r="F57" s="20">
        <f>SUM(F54:F56)</f>
        <v>17907.989999999998</v>
      </c>
      <c r="G57" s="6">
        <f>SUM(F57)</f>
        <v>17907.989999999998</v>
      </c>
    </row>
    <row r="58" spans="1:7" ht="15.75" x14ac:dyDescent="0.25">
      <c r="A58" s="2" t="s">
        <v>61</v>
      </c>
      <c r="F58" s="21"/>
      <c r="G58" s="6"/>
    </row>
    <row r="59" spans="1:7" ht="15.75" x14ac:dyDescent="0.25">
      <c r="A59" s="30" t="s">
        <v>62</v>
      </c>
      <c r="B59" t="s">
        <v>50</v>
      </c>
      <c r="F59" s="21"/>
      <c r="G59" s="6">
        <v>50820</v>
      </c>
    </row>
    <row r="60" spans="1:7" ht="15.75" x14ac:dyDescent="0.25">
      <c r="F60" s="21"/>
      <c r="G60" s="6"/>
    </row>
    <row r="61" spans="1:7" ht="15.75" x14ac:dyDescent="0.25">
      <c r="F61" s="21"/>
      <c r="G61" s="6"/>
    </row>
    <row r="62" spans="1:7" ht="15.75" x14ac:dyDescent="0.25">
      <c r="A62" s="2" t="s">
        <v>63</v>
      </c>
      <c r="F62" s="21"/>
      <c r="G62" s="6"/>
    </row>
    <row r="63" spans="1:7" ht="15.75" x14ac:dyDescent="0.25">
      <c r="A63" s="30" t="s">
        <v>161</v>
      </c>
      <c r="B63" t="s">
        <v>64</v>
      </c>
      <c r="F63" s="21"/>
      <c r="G63" s="6">
        <v>8833</v>
      </c>
    </row>
    <row r="64" spans="1:7" ht="15.75" x14ac:dyDescent="0.25">
      <c r="A64" s="2"/>
      <c r="F64" s="21"/>
      <c r="G64" s="6"/>
    </row>
    <row r="65" spans="1:7" ht="15.75" x14ac:dyDescent="0.25">
      <c r="A65" s="2" t="s">
        <v>110</v>
      </c>
      <c r="E65" s="27" t="s">
        <v>168</v>
      </c>
      <c r="F65" s="10"/>
    </row>
    <row r="66" spans="1:7" x14ac:dyDescent="0.25">
      <c r="A66" s="29" t="s">
        <v>162</v>
      </c>
      <c r="B66" s="15" t="s">
        <v>25</v>
      </c>
      <c r="C66" s="15"/>
      <c r="D66" s="15"/>
      <c r="E66" s="25">
        <v>3392</v>
      </c>
      <c r="F66" s="16">
        <v>60500</v>
      </c>
      <c r="G66" s="11"/>
    </row>
    <row r="67" spans="1:7" x14ac:dyDescent="0.25">
      <c r="A67" s="30" t="s">
        <v>81</v>
      </c>
      <c r="B67" t="s">
        <v>82</v>
      </c>
      <c r="D67" t="s">
        <v>83</v>
      </c>
      <c r="E67" s="24">
        <v>1607</v>
      </c>
      <c r="F67" s="16">
        <v>65692.11</v>
      </c>
      <c r="G67" s="11"/>
    </row>
    <row r="68" spans="1:7" x14ac:dyDescent="0.25">
      <c r="A68" s="30" t="s">
        <v>84</v>
      </c>
      <c r="B68" t="s">
        <v>82</v>
      </c>
      <c r="D68" t="s">
        <v>85</v>
      </c>
      <c r="E68" s="24">
        <v>1607</v>
      </c>
      <c r="F68" s="16">
        <v>36751.33</v>
      </c>
      <c r="G68" s="11"/>
    </row>
    <row r="69" spans="1:7" x14ac:dyDescent="0.25">
      <c r="A69" s="30" t="s">
        <v>86</v>
      </c>
      <c r="B69" t="s">
        <v>87</v>
      </c>
      <c r="D69" t="s">
        <v>88</v>
      </c>
      <c r="E69" s="24">
        <v>1607</v>
      </c>
      <c r="F69" s="16">
        <v>9375</v>
      </c>
      <c r="G69" s="11"/>
    </row>
    <row r="70" spans="1:7" x14ac:dyDescent="0.25">
      <c r="A70" s="30" t="s">
        <v>102</v>
      </c>
      <c r="B70" t="s">
        <v>103</v>
      </c>
      <c r="D70" t="s">
        <v>104</v>
      </c>
      <c r="E70" s="24">
        <v>3392</v>
      </c>
      <c r="F70" s="16">
        <v>27650</v>
      </c>
      <c r="G70" s="11"/>
    </row>
    <row r="71" spans="1:7" x14ac:dyDescent="0.25">
      <c r="A71" s="30" t="s">
        <v>89</v>
      </c>
      <c r="B71" t="s">
        <v>90</v>
      </c>
      <c r="D71" t="s">
        <v>91</v>
      </c>
      <c r="E71" s="24">
        <v>1607</v>
      </c>
      <c r="F71" s="16">
        <v>20000</v>
      </c>
      <c r="G71" s="11"/>
    </row>
    <row r="72" spans="1:7" x14ac:dyDescent="0.25">
      <c r="A72" s="30" t="s">
        <v>92</v>
      </c>
      <c r="B72" t="s">
        <v>93</v>
      </c>
      <c r="D72" t="s">
        <v>94</v>
      </c>
      <c r="F72" s="16">
        <v>60500</v>
      </c>
      <c r="G72" s="26" t="s">
        <v>167</v>
      </c>
    </row>
    <row r="73" spans="1:7" x14ac:dyDescent="0.25">
      <c r="A73" s="30" t="s">
        <v>95</v>
      </c>
      <c r="B73" t="s">
        <v>96</v>
      </c>
      <c r="D73" t="s">
        <v>97</v>
      </c>
      <c r="E73" s="24">
        <v>1607</v>
      </c>
      <c r="F73" s="16">
        <v>10000</v>
      </c>
      <c r="G73" s="26"/>
    </row>
    <row r="74" spans="1:7" x14ac:dyDescent="0.25">
      <c r="A74" s="30" t="s">
        <v>98</v>
      </c>
      <c r="B74" t="s">
        <v>99</v>
      </c>
      <c r="F74" s="16">
        <v>9680</v>
      </c>
      <c r="G74" s="26" t="s">
        <v>167</v>
      </c>
    </row>
    <row r="75" spans="1:7" x14ac:dyDescent="0.25">
      <c r="A75" s="30" t="s">
        <v>100</v>
      </c>
      <c r="B75" t="s">
        <v>101</v>
      </c>
      <c r="E75" s="24">
        <v>1607</v>
      </c>
      <c r="F75" s="16">
        <v>255800</v>
      </c>
      <c r="G75" s="26"/>
    </row>
    <row r="76" spans="1:7" x14ac:dyDescent="0.25">
      <c r="A76" s="30" t="s">
        <v>105</v>
      </c>
      <c r="B76" t="s">
        <v>106</v>
      </c>
      <c r="E76" s="24">
        <v>3392</v>
      </c>
      <c r="F76" s="16">
        <v>30000</v>
      </c>
      <c r="G76" s="11"/>
    </row>
    <row r="77" spans="1:7" x14ac:dyDescent="0.25">
      <c r="A77" s="30" t="s">
        <v>107</v>
      </c>
      <c r="B77" t="s">
        <v>133</v>
      </c>
      <c r="E77" s="24">
        <v>3392</v>
      </c>
      <c r="F77" s="16">
        <v>38145</v>
      </c>
      <c r="G77" s="11"/>
    </row>
    <row r="78" spans="1:7" x14ac:dyDescent="0.25">
      <c r="A78" s="30" t="s">
        <v>108</v>
      </c>
      <c r="B78" t="s">
        <v>109</v>
      </c>
      <c r="E78" s="24">
        <v>3392</v>
      </c>
      <c r="F78" s="16">
        <v>45000</v>
      </c>
      <c r="G78" s="11"/>
    </row>
    <row r="79" spans="1:7" x14ac:dyDescent="0.25">
      <c r="A79" s="30" t="s">
        <v>147</v>
      </c>
      <c r="B79" t="s">
        <v>103</v>
      </c>
      <c r="D79" t="s">
        <v>104</v>
      </c>
      <c r="E79" s="24">
        <v>1607</v>
      </c>
      <c r="F79" s="16">
        <v>99800</v>
      </c>
      <c r="G79" s="11"/>
    </row>
    <row r="80" spans="1:7" x14ac:dyDescent="0.25">
      <c r="A80" s="30" t="s">
        <v>148</v>
      </c>
      <c r="B80" t="s">
        <v>155</v>
      </c>
      <c r="D80" t="s">
        <v>156</v>
      </c>
      <c r="E80" s="24">
        <v>1607</v>
      </c>
      <c r="F80" s="16">
        <v>538.21</v>
      </c>
      <c r="G80" s="11"/>
    </row>
    <row r="81" spans="1:7" x14ac:dyDescent="0.25">
      <c r="A81" s="30" t="s">
        <v>179</v>
      </c>
      <c r="B81" t="s">
        <v>103</v>
      </c>
      <c r="D81" t="s">
        <v>180</v>
      </c>
      <c r="E81" s="24">
        <v>1607</v>
      </c>
      <c r="F81" s="16">
        <v>4200</v>
      </c>
      <c r="G81" s="11"/>
    </row>
    <row r="82" spans="1:7" x14ac:dyDescent="0.25">
      <c r="A82" s="30" t="s">
        <v>187</v>
      </c>
      <c r="B82" t="s">
        <v>186</v>
      </c>
      <c r="D82" t="s">
        <v>204</v>
      </c>
      <c r="E82" s="24">
        <v>1607</v>
      </c>
      <c r="F82" s="16">
        <v>103261</v>
      </c>
      <c r="G82" s="11"/>
    </row>
    <row r="83" spans="1:7" x14ac:dyDescent="0.25">
      <c r="A83" s="30" t="s">
        <v>185</v>
      </c>
      <c r="B83" t="s">
        <v>186</v>
      </c>
      <c r="D83" t="s">
        <v>204</v>
      </c>
      <c r="E83" s="24">
        <v>1607</v>
      </c>
      <c r="F83" s="16">
        <v>233549</v>
      </c>
      <c r="G83" s="11"/>
    </row>
    <row r="84" spans="1:7" x14ac:dyDescent="0.25">
      <c r="A84" s="30" t="s">
        <v>203</v>
      </c>
      <c r="B84" t="s">
        <v>186</v>
      </c>
      <c r="D84" t="s">
        <v>204</v>
      </c>
      <c r="E84" s="24">
        <v>1607</v>
      </c>
      <c r="F84" s="16">
        <v>596742</v>
      </c>
      <c r="G84" s="11"/>
    </row>
    <row r="85" spans="1:7" x14ac:dyDescent="0.25">
      <c r="A85" s="30" t="s">
        <v>205</v>
      </c>
      <c r="B85" t="s">
        <v>186</v>
      </c>
      <c r="D85" t="s">
        <v>204</v>
      </c>
      <c r="E85" s="24">
        <v>1607</v>
      </c>
      <c r="F85" s="16">
        <v>2180000</v>
      </c>
      <c r="G85" s="11"/>
    </row>
    <row r="86" spans="1:7" x14ac:dyDescent="0.25">
      <c r="A86" s="30" t="s">
        <v>210</v>
      </c>
      <c r="B86" t="s">
        <v>103</v>
      </c>
      <c r="D86" t="s">
        <v>211</v>
      </c>
      <c r="E86" s="24"/>
      <c r="F86" s="16">
        <v>99800</v>
      </c>
      <c r="G86" s="11"/>
    </row>
    <row r="87" spans="1:7" x14ac:dyDescent="0.25">
      <c r="A87" s="30" t="s">
        <v>213</v>
      </c>
      <c r="B87" t="s">
        <v>214</v>
      </c>
      <c r="E87" s="24"/>
      <c r="F87" s="16">
        <v>45000</v>
      </c>
      <c r="G87" s="11"/>
    </row>
    <row r="88" spans="1:7" x14ac:dyDescent="0.25">
      <c r="A88" s="30" t="s">
        <v>215</v>
      </c>
      <c r="B88" t="s">
        <v>216</v>
      </c>
      <c r="E88" s="24"/>
      <c r="F88" s="16">
        <v>8500</v>
      </c>
      <c r="G88" s="11"/>
    </row>
    <row r="89" spans="1:7" x14ac:dyDescent="0.25">
      <c r="A89" s="30" t="s">
        <v>220</v>
      </c>
      <c r="B89" t="s">
        <v>221</v>
      </c>
      <c r="E89" s="24"/>
      <c r="F89" s="16">
        <v>7859</v>
      </c>
      <c r="G89" s="11"/>
    </row>
    <row r="90" spans="1:7" x14ac:dyDescent="0.25">
      <c r="A90" s="30" t="s">
        <v>222</v>
      </c>
      <c r="B90" t="s">
        <v>186</v>
      </c>
      <c r="D90" t="s">
        <v>204</v>
      </c>
      <c r="E90" s="24">
        <v>1607</v>
      </c>
      <c r="F90" s="16">
        <v>2276216.8199999998</v>
      </c>
      <c r="G90" s="11"/>
    </row>
    <row r="91" spans="1:7" x14ac:dyDescent="0.25">
      <c r="A91" s="30" t="s">
        <v>227</v>
      </c>
      <c r="B91" t="s">
        <v>228</v>
      </c>
      <c r="D91" t="s">
        <v>229</v>
      </c>
      <c r="E91" s="24"/>
      <c r="F91" s="16">
        <v>1285</v>
      </c>
      <c r="G91" s="11"/>
    </row>
    <row r="92" spans="1:7" x14ac:dyDescent="0.25">
      <c r="A92" s="30" t="s">
        <v>236</v>
      </c>
      <c r="B92" t="s">
        <v>237</v>
      </c>
      <c r="D92" t="s">
        <v>238</v>
      </c>
      <c r="E92" s="24"/>
      <c r="F92" s="16">
        <v>3100</v>
      </c>
      <c r="G92" s="11"/>
    </row>
    <row r="93" spans="1:7" x14ac:dyDescent="0.25">
      <c r="A93" s="30" t="s">
        <v>242</v>
      </c>
      <c r="B93" t="s">
        <v>243</v>
      </c>
      <c r="E93" s="24"/>
      <c r="F93" s="16">
        <v>55300</v>
      </c>
      <c r="G93" s="11"/>
    </row>
    <row r="94" spans="1:7" x14ac:dyDescent="0.25">
      <c r="A94" s="30" t="s">
        <v>244</v>
      </c>
      <c r="B94" t="s">
        <v>186</v>
      </c>
      <c r="D94" t="s">
        <v>245</v>
      </c>
      <c r="E94" s="24">
        <v>1607</v>
      </c>
      <c r="F94" s="16">
        <v>1293574.77</v>
      </c>
      <c r="G94" s="11"/>
    </row>
    <row r="95" spans="1:7" x14ac:dyDescent="0.25">
      <c r="A95" s="30" t="s">
        <v>246</v>
      </c>
      <c r="B95" t="s">
        <v>247</v>
      </c>
      <c r="E95" s="24"/>
      <c r="F95" s="16">
        <v>50051.4</v>
      </c>
      <c r="G95" s="11"/>
    </row>
    <row r="96" spans="1:7" x14ac:dyDescent="0.25">
      <c r="A96" s="30" t="s">
        <v>248</v>
      </c>
      <c r="B96" t="s">
        <v>186</v>
      </c>
      <c r="D96" t="s">
        <v>249</v>
      </c>
      <c r="E96" s="24"/>
      <c r="F96" s="16">
        <v>2171.8000000000002</v>
      </c>
      <c r="G96" s="11"/>
    </row>
    <row r="97" spans="1:7" x14ac:dyDescent="0.25">
      <c r="A97" s="30" t="s">
        <v>250</v>
      </c>
      <c r="B97" t="s">
        <v>251</v>
      </c>
      <c r="D97" t="s">
        <v>252</v>
      </c>
      <c r="E97" s="24"/>
      <c r="F97" s="16">
        <v>38000</v>
      </c>
      <c r="G97" s="11"/>
    </row>
    <row r="98" spans="1:7" x14ac:dyDescent="0.25">
      <c r="A98" s="30" t="s">
        <v>253</v>
      </c>
      <c r="B98" t="s">
        <v>254</v>
      </c>
      <c r="D98" t="s">
        <v>255</v>
      </c>
      <c r="E98" s="24"/>
      <c r="F98" s="16">
        <v>33994</v>
      </c>
      <c r="G98" s="11"/>
    </row>
    <row r="99" spans="1:7" x14ac:dyDescent="0.25">
      <c r="A99" s="30" t="s">
        <v>256</v>
      </c>
      <c r="B99" t="s">
        <v>257</v>
      </c>
      <c r="D99" t="s">
        <v>258</v>
      </c>
      <c r="E99" s="24"/>
      <c r="F99" s="16">
        <v>106000</v>
      </c>
      <c r="G99" s="11"/>
    </row>
    <row r="100" spans="1:7" x14ac:dyDescent="0.25">
      <c r="A100" s="30" t="s">
        <v>259</v>
      </c>
      <c r="B100" t="s">
        <v>260</v>
      </c>
      <c r="D100" t="s">
        <v>261</v>
      </c>
      <c r="E100" s="24"/>
      <c r="F100" s="16">
        <v>113931</v>
      </c>
      <c r="G100" s="11"/>
    </row>
    <row r="101" spans="1:7" x14ac:dyDescent="0.25">
      <c r="A101" s="30" t="s">
        <v>262</v>
      </c>
      <c r="B101" t="s">
        <v>263</v>
      </c>
      <c r="D101" t="s">
        <v>266</v>
      </c>
      <c r="E101" s="24"/>
      <c r="F101" s="16">
        <v>74900</v>
      </c>
      <c r="G101" s="11"/>
    </row>
    <row r="102" spans="1:7" x14ac:dyDescent="0.25">
      <c r="A102" s="30" t="s">
        <v>264</v>
      </c>
      <c r="B102" t="s">
        <v>265</v>
      </c>
      <c r="D102" s="32" t="s">
        <v>300</v>
      </c>
      <c r="E102" s="24"/>
      <c r="F102" s="16">
        <v>47100</v>
      </c>
      <c r="G102" s="11"/>
    </row>
    <row r="103" spans="1:7" x14ac:dyDescent="0.25">
      <c r="A103" s="30" t="s">
        <v>267</v>
      </c>
      <c r="B103" t="s">
        <v>265</v>
      </c>
      <c r="D103" s="32" t="s">
        <v>301</v>
      </c>
      <c r="E103" s="24"/>
      <c r="F103" s="16">
        <v>254705</v>
      </c>
      <c r="G103" s="11"/>
    </row>
    <row r="104" spans="1:7" x14ac:dyDescent="0.25">
      <c r="A104" s="30" t="s">
        <v>268</v>
      </c>
      <c r="B104" t="s">
        <v>269</v>
      </c>
      <c r="D104" s="31" t="s">
        <v>270</v>
      </c>
      <c r="E104" s="24"/>
      <c r="F104" s="16">
        <v>66093.59</v>
      </c>
      <c r="G104" s="11"/>
    </row>
    <row r="105" spans="1:7" x14ac:dyDescent="0.25">
      <c r="A105" s="30" t="s">
        <v>271</v>
      </c>
      <c r="B105" t="s">
        <v>272</v>
      </c>
      <c r="D105" s="32" t="s">
        <v>273</v>
      </c>
      <c r="E105" s="24"/>
      <c r="F105" s="16">
        <v>28500</v>
      </c>
      <c r="G105" s="11"/>
    </row>
    <row r="106" spans="1:7" x14ac:dyDescent="0.25">
      <c r="A106" s="30" t="s">
        <v>274</v>
      </c>
      <c r="B106" t="s">
        <v>269</v>
      </c>
      <c r="D106" s="32" t="s">
        <v>275</v>
      </c>
      <c r="E106" s="24"/>
      <c r="F106" s="16">
        <v>11192.58</v>
      </c>
      <c r="G106" s="11"/>
    </row>
    <row r="107" spans="1:7" x14ac:dyDescent="0.25">
      <c r="A107" s="30" t="s">
        <v>276</v>
      </c>
      <c r="B107" t="s">
        <v>251</v>
      </c>
      <c r="D107" s="32" t="s">
        <v>277</v>
      </c>
      <c r="E107" s="24"/>
      <c r="F107" s="16">
        <v>18300</v>
      </c>
      <c r="G107" s="11"/>
    </row>
    <row r="108" spans="1:7" x14ac:dyDescent="0.25">
      <c r="A108" s="30" t="s">
        <v>278</v>
      </c>
      <c r="B108" t="s">
        <v>279</v>
      </c>
      <c r="D108" s="32" t="s">
        <v>280</v>
      </c>
      <c r="E108" s="24"/>
      <c r="F108" s="16">
        <v>13448</v>
      </c>
      <c r="G108" s="11"/>
    </row>
    <row r="109" spans="1:7" x14ac:dyDescent="0.25">
      <c r="A109" s="30" t="s">
        <v>281</v>
      </c>
      <c r="B109" t="s">
        <v>282</v>
      </c>
      <c r="D109" s="32" t="s">
        <v>283</v>
      </c>
      <c r="E109" s="24"/>
      <c r="F109" s="16">
        <v>72000</v>
      </c>
      <c r="G109" s="11"/>
    </row>
    <row r="110" spans="1:7" x14ac:dyDescent="0.25">
      <c r="A110" s="30" t="s">
        <v>284</v>
      </c>
      <c r="B110" t="s">
        <v>279</v>
      </c>
      <c r="D110" s="32" t="s">
        <v>285</v>
      </c>
      <c r="E110" s="24"/>
      <c r="F110" s="16">
        <v>3655</v>
      </c>
      <c r="G110" s="11"/>
    </row>
    <row r="111" spans="1:7" ht="15.75" x14ac:dyDescent="0.25">
      <c r="A111" s="5" t="s">
        <v>11</v>
      </c>
      <c r="E111" t="s">
        <v>11</v>
      </c>
      <c r="F111" s="23">
        <f>SUM(F66:F110)</f>
        <v>8611861.6100000013</v>
      </c>
      <c r="G111" s="6">
        <f>SUM(F111)</f>
        <v>8611861.6100000013</v>
      </c>
    </row>
    <row r="112" spans="1:7" ht="15.75" x14ac:dyDescent="0.25">
      <c r="A112" s="5"/>
      <c r="F112" s="16"/>
      <c r="G112" s="6"/>
    </row>
    <row r="113" spans="1:7" ht="15.75" x14ac:dyDescent="0.25">
      <c r="A113" s="5"/>
      <c r="F113" s="16"/>
      <c r="G113" s="6"/>
    </row>
    <row r="114" spans="1:7" ht="15.75" x14ac:dyDescent="0.25">
      <c r="A114" s="5"/>
      <c r="F114" s="16"/>
      <c r="G114" s="6"/>
    </row>
    <row r="115" spans="1:7" ht="15.75" x14ac:dyDescent="0.25">
      <c r="A115" s="2" t="s">
        <v>78</v>
      </c>
    </row>
    <row r="116" spans="1:7" ht="15.75" x14ac:dyDescent="0.25">
      <c r="A116" s="30" t="s">
        <v>165</v>
      </c>
      <c r="B116" t="s">
        <v>32</v>
      </c>
      <c r="F116" s="1"/>
      <c r="G116" s="6">
        <v>90750</v>
      </c>
    </row>
    <row r="117" spans="1:7" x14ac:dyDescent="0.25">
      <c r="F117" s="1"/>
      <c r="G117" s="11"/>
    </row>
    <row r="118" spans="1:7" ht="15.75" x14ac:dyDescent="0.25">
      <c r="A118" s="2" t="s">
        <v>79</v>
      </c>
      <c r="F118" s="1"/>
      <c r="G118" s="11"/>
    </row>
    <row r="119" spans="1:7" ht="15.75" x14ac:dyDescent="0.25">
      <c r="A119" s="30" t="s">
        <v>233</v>
      </c>
      <c r="F119" s="1">
        <v>36300</v>
      </c>
      <c r="G119" s="6"/>
    </row>
    <row r="120" spans="1:7" ht="15.75" x14ac:dyDescent="0.25">
      <c r="A120" s="30" t="s">
        <v>65</v>
      </c>
      <c r="B120" t="s">
        <v>66</v>
      </c>
      <c r="F120" s="1">
        <v>12000</v>
      </c>
      <c r="G120" s="6"/>
    </row>
    <row r="121" spans="1:7" ht="15.75" x14ac:dyDescent="0.25">
      <c r="A121" s="2"/>
      <c r="E121" t="s">
        <v>11</v>
      </c>
      <c r="F121" s="23">
        <f>SUM(F119:F120)</f>
        <v>48300</v>
      </c>
      <c r="G121" s="6">
        <f>SUM(F121)</f>
        <v>48300</v>
      </c>
    </row>
    <row r="122" spans="1:7" ht="15.75" x14ac:dyDescent="0.25">
      <c r="F122" s="16"/>
      <c r="G122" s="6"/>
    </row>
    <row r="123" spans="1:7" ht="15.75" x14ac:dyDescent="0.25">
      <c r="A123" s="2" t="s">
        <v>126</v>
      </c>
      <c r="F123" s="21"/>
      <c r="G123" s="6"/>
    </row>
    <row r="124" spans="1:7" ht="15.75" x14ac:dyDescent="0.25">
      <c r="A124" t="s">
        <v>120</v>
      </c>
      <c r="B124" t="s">
        <v>121</v>
      </c>
      <c r="F124" s="1"/>
      <c r="G124" s="6">
        <v>82280</v>
      </c>
    </row>
    <row r="125" spans="1:7" ht="15.75" x14ac:dyDescent="0.25">
      <c r="F125" s="1"/>
      <c r="G125" s="6"/>
    </row>
    <row r="126" spans="1:7" ht="15.75" x14ac:dyDescent="0.25">
      <c r="A126" s="2" t="s">
        <v>166</v>
      </c>
      <c r="F126" s="1"/>
      <c r="G126" s="6"/>
    </row>
    <row r="127" spans="1:7" ht="15.75" x14ac:dyDescent="0.25">
      <c r="A127" t="s">
        <v>122</v>
      </c>
      <c r="B127" t="s">
        <v>123</v>
      </c>
      <c r="F127" s="1">
        <v>156090</v>
      </c>
      <c r="G127" s="6"/>
    </row>
    <row r="128" spans="1:7" ht="15.75" x14ac:dyDescent="0.25">
      <c r="A128" t="s">
        <v>139</v>
      </c>
      <c r="B128" t="s">
        <v>157</v>
      </c>
      <c r="F128" s="1">
        <v>32343.3</v>
      </c>
      <c r="G128" s="6"/>
    </row>
    <row r="129" spans="1:7" ht="15.75" x14ac:dyDescent="0.25">
      <c r="F129" s="20">
        <f>SUM(F127:F128)</f>
        <v>188433.3</v>
      </c>
      <c r="G129" s="6">
        <f>SUM(F129)</f>
        <v>188433.3</v>
      </c>
    </row>
    <row r="130" spans="1:7" ht="15.75" x14ac:dyDescent="0.25">
      <c r="F130" s="21"/>
      <c r="G130" s="6"/>
    </row>
    <row r="131" spans="1:7" ht="15.75" x14ac:dyDescent="0.25">
      <c r="A131" s="2" t="s">
        <v>127</v>
      </c>
      <c r="F131" s="21"/>
      <c r="G131" s="6"/>
    </row>
    <row r="132" spans="1:7" ht="15.75" x14ac:dyDescent="0.25">
      <c r="A132" t="s">
        <v>124</v>
      </c>
      <c r="B132" t="s">
        <v>131</v>
      </c>
      <c r="F132" s="21"/>
      <c r="G132" s="6">
        <v>42350</v>
      </c>
    </row>
    <row r="133" spans="1:7" ht="15.75" x14ac:dyDescent="0.25">
      <c r="F133" s="21"/>
      <c r="G133" s="6"/>
    </row>
    <row r="134" spans="1:7" ht="15.75" x14ac:dyDescent="0.25">
      <c r="A134" s="13"/>
      <c r="F134" s="21"/>
      <c r="G134" s="6"/>
    </row>
    <row r="135" spans="1:7" ht="15.75" x14ac:dyDescent="0.25">
      <c r="A135" s="2" t="s">
        <v>136</v>
      </c>
      <c r="F135" s="21"/>
      <c r="G135" s="6"/>
    </row>
    <row r="136" spans="1:7" ht="15.75" x14ac:dyDescent="0.25">
      <c r="A136" s="30" t="s">
        <v>142</v>
      </c>
      <c r="B136" t="s">
        <v>194</v>
      </c>
      <c r="F136" s="21">
        <v>12000</v>
      </c>
      <c r="G136" s="6"/>
    </row>
    <row r="137" spans="1:7" ht="15.75" x14ac:dyDescent="0.25">
      <c r="A137" s="30" t="s">
        <v>192</v>
      </c>
      <c r="B137" t="s">
        <v>193</v>
      </c>
      <c r="F137" s="21">
        <v>22000</v>
      </c>
      <c r="G137" s="6"/>
    </row>
    <row r="138" spans="1:7" ht="15.75" x14ac:dyDescent="0.25">
      <c r="A138" s="30" t="s">
        <v>195</v>
      </c>
      <c r="B138" t="s">
        <v>196</v>
      </c>
      <c r="F138" s="21">
        <v>16000</v>
      </c>
      <c r="G138" s="6"/>
    </row>
    <row r="139" spans="1:7" ht="15.75" x14ac:dyDescent="0.25">
      <c r="A139" s="22"/>
      <c r="F139" s="21" t="s">
        <v>191</v>
      </c>
      <c r="G139" s="6">
        <f>F136+F137+F138</f>
        <v>50000</v>
      </c>
    </row>
    <row r="140" spans="1:7" ht="15.75" x14ac:dyDescent="0.25">
      <c r="A140" s="22"/>
      <c r="F140" s="21"/>
      <c r="G140" s="6"/>
    </row>
    <row r="141" spans="1:7" ht="15.75" x14ac:dyDescent="0.25">
      <c r="A141" s="13"/>
      <c r="F141" s="21"/>
      <c r="G141" s="6"/>
    </row>
    <row r="142" spans="1:7" ht="15.75" x14ac:dyDescent="0.25">
      <c r="A142" s="2" t="s">
        <v>137</v>
      </c>
      <c r="F142" s="21"/>
      <c r="G142" s="6"/>
    </row>
    <row r="143" spans="1:7" ht="15.75" x14ac:dyDescent="0.25">
      <c r="A143" s="30" t="s">
        <v>143</v>
      </c>
      <c r="B143" t="s">
        <v>158</v>
      </c>
      <c r="F143" s="21">
        <v>101640</v>
      </c>
      <c r="G143" s="6"/>
    </row>
    <row r="144" spans="1:7" ht="15.75" x14ac:dyDescent="0.25">
      <c r="A144" s="2"/>
      <c r="F144" s="21" t="s">
        <v>191</v>
      </c>
      <c r="G144" s="6">
        <v>101640</v>
      </c>
    </row>
    <row r="145" spans="1:7" ht="15.75" x14ac:dyDescent="0.25">
      <c r="A145" s="2"/>
      <c r="B145" s="24"/>
      <c r="F145" s="21"/>
      <c r="G145" s="6"/>
    </row>
    <row r="146" spans="1:7" ht="15.75" x14ac:dyDescent="0.25">
      <c r="A146" s="2" t="s">
        <v>138</v>
      </c>
      <c r="F146" s="21"/>
      <c r="G146" s="6"/>
    </row>
    <row r="147" spans="1:7" ht="15.75" x14ac:dyDescent="0.25">
      <c r="A147" s="30" t="s">
        <v>144</v>
      </c>
      <c r="B147" t="s">
        <v>159</v>
      </c>
      <c r="F147" s="21">
        <v>4235</v>
      </c>
      <c r="G147" s="6"/>
    </row>
    <row r="148" spans="1:7" ht="15.75" x14ac:dyDescent="0.25">
      <c r="A148" s="13"/>
      <c r="F148" s="21" t="s">
        <v>191</v>
      </c>
      <c r="G148" s="6">
        <v>4235</v>
      </c>
    </row>
    <row r="149" spans="1:7" ht="15.75" x14ac:dyDescent="0.25">
      <c r="A149" s="13"/>
      <c r="F149" s="21"/>
      <c r="G149" s="6"/>
    </row>
    <row r="150" spans="1:7" ht="15.75" x14ac:dyDescent="0.25">
      <c r="A150" s="2" t="s">
        <v>141</v>
      </c>
      <c r="F150" s="21"/>
      <c r="G150" s="6"/>
    </row>
    <row r="151" spans="1:7" ht="15.75" x14ac:dyDescent="0.25">
      <c r="A151" s="30" t="s">
        <v>145</v>
      </c>
      <c r="B151" t="s">
        <v>160</v>
      </c>
      <c r="F151" s="21">
        <v>46000</v>
      </c>
      <c r="G151" s="6">
        <f>SUM(F151)</f>
        <v>46000</v>
      </c>
    </row>
    <row r="152" spans="1:7" ht="15.75" x14ac:dyDescent="0.25">
      <c r="A152" s="22"/>
      <c r="F152" s="21"/>
      <c r="G152" s="6"/>
    </row>
    <row r="153" spans="1:7" ht="15.75" x14ac:dyDescent="0.25">
      <c r="A153" s="2"/>
      <c r="F153" s="21"/>
      <c r="G153" s="6"/>
    </row>
    <row r="154" spans="1:7" ht="15.75" x14ac:dyDescent="0.25">
      <c r="A154" s="2" t="s">
        <v>140</v>
      </c>
      <c r="F154" s="21"/>
      <c r="G154" s="6"/>
    </row>
    <row r="155" spans="1:7" ht="15.75" x14ac:dyDescent="0.25">
      <c r="A155" s="30" t="s">
        <v>146</v>
      </c>
      <c r="B155" t="s">
        <v>158</v>
      </c>
      <c r="F155" s="21">
        <v>59290</v>
      </c>
      <c r="G155" s="6">
        <f>SUM(F155)</f>
        <v>59290</v>
      </c>
    </row>
    <row r="156" spans="1:7" ht="15.75" x14ac:dyDescent="0.25">
      <c r="A156" s="30"/>
      <c r="F156" s="21"/>
      <c r="G156" s="6"/>
    </row>
    <row r="157" spans="1:7" ht="15.75" x14ac:dyDescent="0.25">
      <c r="A157" s="2" t="s">
        <v>188</v>
      </c>
      <c r="F157" s="21"/>
      <c r="G157" s="6"/>
    </row>
    <row r="158" spans="1:7" ht="15.75" x14ac:dyDescent="0.25">
      <c r="A158" s="30" t="s">
        <v>177</v>
      </c>
      <c r="B158" t="s">
        <v>178</v>
      </c>
      <c r="F158" s="21">
        <v>4356</v>
      </c>
      <c r="G158" s="6"/>
    </row>
    <row r="159" spans="1:7" ht="15.75" x14ac:dyDescent="0.25">
      <c r="A159" s="13" t="s">
        <v>234</v>
      </c>
      <c r="F159" s="21">
        <v>193600</v>
      </c>
      <c r="G159" s="6">
        <f>F158+F159</f>
        <v>197956</v>
      </c>
    </row>
    <row r="160" spans="1:7" ht="15.75" x14ac:dyDescent="0.25">
      <c r="A160" s="13"/>
      <c r="F160" s="21"/>
      <c r="G160" s="6"/>
    </row>
    <row r="161" spans="1:7" ht="15.75" x14ac:dyDescent="0.25">
      <c r="A161" s="13"/>
      <c r="F161" s="21"/>
      <c r="G161" s="6"/>
    </row>
    <row r="162" spans="1:7" ht="15.75" x14ac:dyDescent="0.25">
      <c r="A162" s="2" t="s">
        <v>183</v>
      </c>
      <c r="F162" s="21"/>
      <c r="G162" s="6"/>
    </row>
    <row r="163" spans="1:7" ht="15.75" x14ac:dyDescent="0.25">
      <c r="A163" s="13" t="s">
        <v>293</v>
      </c>
      <c r="F163" s="21">
        <v>5000</v>
      </c>
      <c r="G163" s="6">
        <v>5000</v>
      </c>
    </row>
    <row r="164" spans="1:7" ht="15.75" x14ac:dyDescent="0.25">
      <c r="A164" s="2"/>
      <c r="F164" s="21"/>
      <c r="G164" s="6"/>
    </row>
    <row r="165" spans="1:7" ht="15.75" x14ac:dyDescent="0.25">
      <c r="A165" s="2" t="s">
        <v>184</v>
      </c>
      <c r="F165" s="21"/>
      <c r="G165" s="6"/>
    </row>
    <row r="166" spans="1:7" ht="15.75" x14ac:dyDescent="0.25">
      <c r="A166" s="13" t="s">
        <v>294</v>
      </c>
      <c r="F166" s="21">
        <v>60137</v>
      </c>
      <c r="G166" s="6"/>
    </row>
    <row r="167" spans="1:7" ht="15.75" x14ac:dyDescent="0.25">
      <c r="A167" s="13" t="s">
        <v>295</v>
      </c>
      <c r="F167" s="21">
        <v>100</v>
      </c>
      <c r="G167" s="6"/>
    </row>
    <row r="168" spans="1:7" ht="15.75" x14ac:dyDescent="0.25">
      <c r="A168" s="13" t="s">
        <v>307</v>
      </c>
      <c r="F168" s="21">
        <v>21659</v>
      </c>
      <c r="G168" s="6"/>
    </row>
    <row r="169" spans="1:7" ht="15.75" x14ac:dyDescent="0.25">
      <c r="A169" s="13" t="s">
        <v>296</v>
      </c>
      <c r="F169" s="21">
        <v>3309433</v>
      </c>
      <c r="G169" s="6">
        <f>F166+F167+F168+F169</f>
        <v>3391329</v>
      </c>
    </row>
    <row r="170" spans="1:7" ht="15.75" x14ac:dyDescent="0.25">
      <c r="A170" s="13"/>
      <c r="F170" s="21"/>
      <c r="G170" s="6"/>
    </row>
    <row r="171" spans="1:7" ht="15.75" x14ac:dyDescent="0.25">
      <c r="A171" s="2" t="s">
        <v>303</v>
      </c>
      <c r="F171" s="21"/>
      <c r="G171" s="6"/>
    </row>
    <row r="172" spans="1:7" ht="15.75" x14ac:dyDescent="0.25">
      <c r="A172" s="13" t="s">
        <v>200</v>
      </c>
      <c r="F172" s="21">
        <v>70000</v>
      </c>
      <c r="G172" s="6"/>
    </row>
    <row r="173" spans="1:7" ht="15.75" x14ac:dyDescent="0.25">
      <c r="A173" s="13" t="s">
        <v>201</v>
      </c>
      <c r="F173" s="21">
        <v>503944.85</v>
      </c>
      <c r="G173" s="6">
        <f>F172+F173+F174</f>
        <v>589944.85</v>
      </c>
    </row>
    <row r="174" spans="1:7" ht="15.75" x14ac:dyDescent="0.25">
      <c r="A174" s="13" t="s">
        <v>235</v>
      </c>
      <c r="F174" s="21">
        <v>16000</v>
      </c>
      <c r="G174" s="6"/>
    </row>
    <row r="175" spans="1:7" ht="15.75" x14ac:dyDescent="0.25">
      <c r="A175" s="13"/>
      <c r="F175" s="21"/>
      <c r="G175" s="6"/>
    </row>
    <row r="176" spans="1:7" ht="15.75" x14ac:dyDescent="0.25">
      <c r="A176" s="2" t="s">
        <v>304</v>
      </c>
      <c r="F176" s="21"/>
      <c r="G176" s="6"/>
    </row>
    <row r="177" spans="1:7" ht="15.75" x14ac:dyDescent="0.25">
      <c r="A177" s="13" t="s">
        <v>305</v>
      </c>
      <c r="F177" s="21">
        <v>58080</v>
      </c>
      <c r="G177" s="6">
        <f>SUM(F177)</f>
        <v>58080</v>
      </c>
    </row>
    <row r="178" spans="1:7" ht="15.75" x14ac:dyDescent="0.25">
      <c r="A178" s="13"/>
      <c r="F178" s="21"/>
      <c r="G178" s="6"/>
    </row>
    <row r="179" spans="1:7" ht="15.75" x14ac:dyDescent="0.25">
      <c r="A179" s="2" t="s">
        <v>197</v>
      </c>
      <c r="F179" s="21"/>
      <c r="G179" s="6"/>
    </row>
    <row r="180" spans="1:7" ht="15.75" x14ac:dyDescent="0.25">
      <c r="A180" s="13" t="s">
        <v>202</v>
      </c>
      <c r="F180" s="21">
        <v>45859</v>
      </c>
      <c r="G180" s="6"/>
    </row>
    <row r="181" spans="1:7" ht="15.75" x14ac:dyDescent="0.25">
      <c r="A181" s="13" t="s">
        <v>206</v>
      </c>
      <c r="F181" s="21">
        <v>9500</v>
      </c>
      <c r="G181" s="6">
        <f>F180+F181+F182+F183</f>
        <v>83859</v>
      </c>
    </row>
    <row r="182" spans="1:7" ht="15.75" x14ac:dyDescent="0.25">
      <c r="A182" s="13" t="s">
        <v>298</v>
      </c>
      <c r="F182" s="21">
        <v>20000</v>
      </c>
      <c r="G182" s="6"/>
    </row>
    <row r="183" spans="1:7" ht="15.75" x14ac:dyDescent="0.25">
      <c r="A183" s="13" t="s">
        <v>299</v>
      </c>
      <c r="F183" s="21">
        <v>8500</v>
      </c>
      <c r="G183" s="6"/>
    </row>
    <row r="184" spans="1:7" ht="15.75" x14ac:dyDescent="0.25">
      <c r="A184" s="2"/>
      <c r="F184" s="21"/>
      <c r="G184" s="6"/>
    </row>
    <row r="185" spans="1:7" ht="15.75" x14ac:dyDescent="0.25">
      <c r="A185" s="2" t="s">
        <v>198</v>
      </c>
      <c r="F185" s="21"/>
      <c r="G185" s="6"/>
    </row>
    <row r="186" spans="1:7" ht="15.75" x14ac:dyDescent="0.25">
      <c r="A186" s="13" t="s">
        <v>199</v>
      </c>
      <c r="F186" s="21">
        <v>6050</v>
      </c>
      <c r="G186" s="6"/>
    </row>
    <row r="187" spans="1:7" ht="15.75" x14ac:dyDescent="0.25">
      <c r="A187" s="13"/>
      <c r="F187" s="21"/>
      <c r="G187" s="6"/>
    </row>
    <row r="188" spans="1:7" ht="15.75" x14ac:dyDescent="0.25">
      <c r="A188" s="2"/>
      <c r="F188" s="21"/>
      <c r="G188" s="6">
        <v>6050</v>
      </c>
    </row>
    <row r="189" spans="1:7" ht="15.75" x14ac:dyDescent="0.25">
      <c r="A189" s="2" t="s">
        <v>208</v>
      </c>
      <c r="F189" s="21"/>
      <c r="G189" s="6"/>
    </row>
    <row r="190" spans="1:7" ht="15.75" x14ac:dyDescent="0.25">
      <c r="A190" s="13" t="s">
        <v>209</v>
      </c>
      <c r="F190" s="21">
        <v>5500</v>
      </c>
      <c r="G190" s="6"/>
    </row>
    <row r="191" spans="1:7" ht="15.75" x14ac:dyDescent="0.25">
      <c r="A191" s="13" t="s">
        <v>230</v>
      </c>
      <c r="F191" s="21">
        <v>46000</v>
      </c>
      <c r="G191" s="6"/>
    </row>
    <row r="192" spans="1:7" ht="15.75" x14ac:dyDescent="0.25">
      <c r="A192" s="13"/>
      <c r="F192" s="21"/>
      <c r="G192" s="6">
        <f>F190+F191</f>
        <v>51500</v>
      </c>
    </row>
    <row r="193" spans="1:7" ht="15.75" x14ac:dyDescent="0.25">
      <c r="A193" s="13"/>
      <c r="F193" s="21"/>
      <c r="G193" s="6"/>
    </row>
    <row r="194" spans="1:7" ht="15.75" x14ac:dyDescent="0.25">
      <c r="A194" s="2" t="s">
        <v>306</v>
      </c>
      <c r="F194" s="21"/>
      <c r="G194" s="6"/>
    </row>
    <row r="195" spans="1:7" ht="15.75" x14ac:dyDescent="0.25">
      <c r="A195" s="13" t="s">
        <v>212</v>
      </c>
      <c r="F195" s="21">
        <v>12769</v>
      </c>
      <c r="G195" s="6"/>
    </row>
    <row r="196" spans="1:7" ht="15.75" x14ac:dyDescent="0.25">
      <c r="A196" s="13" t="s">
        <v>217</v>
      </c>
      <c r="F196" s="21">
        <v>11500</v>
      </c>
      <c r="G196" s="6"/>
    </row>
    <row r="197" spans="1:7" ht="15.75" x14ac:dyDescent="0.25">
      <c r="A197" s="13" t="s">
        <v>226</v>
      </c>
      <c r="F197" s="21">
        <v>14357</v>
      </c>
      <c r="G197" s="6"/>
    </row>
    <row r="198" spans="1:7" ht="15.75" x14ac:dyDescent="0.25">
      <c r="A198" s="13" t="s">
        <v>289</v>
      </c>
      <c r="F198" s="21">
        <v>10846</v>
      </c>
      <c r="G198" s="6">
        <f>F195+F196+F198+F197</f>
        <v>49472</v>
      </c>
    </row>
    <row r="199" spans="1:7" ht="15.75" x14ac:dyDescent="0.25">
      <c r="A199" s="13"/>
      <c r="F199" s="21"/>
      <c r="G199" s="6"/>
    </row>
    <row r="200" spans="1:7" ht="15.75" x14ac:dyDescent="0.25">
      <c r="A200" s="2" t="s">
        <v>218</v>
      </c>
      <c r="F200" s="21"/>
      <c r="G200" s="6"/>
    </row>
    <row r="201" spans="1:7" ht="15.75" x14ac:dyDescent="0.25">
      <c r="A201" s="13" t="s">
        <v>219</v>
      </c>
      <c r="F201" s="21">
        <v>27258.880000000001</v>
      </c>
      <c r="G201" s="6"/>
    </row>
    <row r="202" spans="1:7" ht="15.75" x14ac:dyDescent="0.25">
      <c r="A202" s="13" t="s">
        <v>290</v>
      </c>
      <c r="F202" s="21">
        <v>84700</v>
      </c>
      <c r="G202" s="6">
        <f>F201+F202</f>
        <v>111958.88</v>
      </c>
    </row>
    <row r="203" spans="1:7" ht="15.75" x14ac:dyDescent="0.25">
      <c r="A203" s="13"/>
      <c r="F203" s="21"/>
      <c r="G203" s="6"/>
    </row>
    <row r="204" spans="1:7" ht="15.75" x14ac:dyDescent="0.25">
      <c r="A204" s="2" t="s">
        <v>223</v>
      </c>
      <c r="F204" s="21"/>
      <c r="G204" s="6"/>
    </row>
    <row r="205" spans="1:7" ht="15.75" x14ac:dyDescent="0.25">
      <c r="A205" s="13" t="s">
        <v>224</v>
      </c>
      <c r="F205" s="21">
        <v>68607</v>
      </c>
      <c r="G205" s="6"/>
    </row>
    <row r="206" spans="1:7" ht="15.75" x14ac:dyDescent="0.25">
      <c r="A206" s="13" t="s">
        <v>225</v>
      </c>
      <c r="F206" s="21">
        <v>10000</v>
      </c>
      <c r="G206" s="6">
        <f>F205+F206+F207</f>
        <v>87107</v>
      </c>
    </row>
    <row r="207" spans="1:7" ht="15.75" x14ac:dyDescent="0.25">
      <c r="A207" s="13" t="s">
        <v>297</v>
      </c>
      <c r="F207" s="21">
        <v>8500</v>
      </c>
      <c r="G207" s="6"/>
    </row>
    <row r="208" spans="1:7" ht="15.75" x14ac:dyDescent="0.25">
      <c r="A208" s="13"/>
      <c r="F208" s="21"/>
      <c r="G208" s="6"/>
    </row>
    <row r="209" spans="1:7" ht="15.75" x14ac:dyDescent="0.25">
      <c r="A209" s="13"/>
      <c r="F209" s="21"/>
      <c r="G209" s="6"/>
    </row>
    <row r="210" spans="1:7" ht="15.75" x14ac:dyDescent="0.25">
      <c r="A210" s="2" t="s">
        <v>239</v>
      </c>
      <c r="F210" s="21"/>
      <c r="G210" s="6"/>
    </row>
    <row r="211" spans="1:7" ht="15.75" x14ac:dyDescent="0.25">
      <c r="A211" s="13" t="s">
        <v>240</v>
      </c>
      <c r="F211" s="21">
        <v>10000</v>
      </c>
      <c r="G211" s="6">
        <f>F211+F212</f>
        <v>25000</v>
      </c>
    </row>
    <row r="212" spans="1:7" ht="15.75" x14ac:dyDescent="0.25">
      <c r="A212" s="13" t="s">
        <v>241</v>
      </c>
      <c r="F212" s="21">
        <v>15000</v>
      </c>
      <c r="G212" s="6"/>
    </row>
    <row r="213" spans="1:7" ht="15.75" x14ac:dyDescent="0.25">
      <c r="A213" s="13"/>
      <c r="F213" s="21"/>
      <c r="G213" s="6"/>
    </row>
    <row r="214" spans="1:7" ht="15.75" x14ac:dyDescent="0.25">
      <c r="A214" s="2" t="s">
        <v>286</v>
      </c>
      <c r="F214" s="21"/>
      <c r="G214" s="6"/>
    </row>
    <row r="215" spans="1:7" ht="15.75" x14ac:dyDescent="0.25">
      <c r="A215" s="13" t="s">
        <v>302</v>
      </c>
      <c r="F215" s="16">
        <v>21000</v>
      </c>
      <c r="G215" s="6">
        <f>SUM(F215)</f>
        <v>21000</v>
      </c>
    </row>
    <row r="216" spans="1:7" ht="15.75" x14ac:dyDescent="0.25">
      <c r="A216" s="13"/>
      <c r="F216" s="16"/>
      <c r="G216" s="6"/>
    </row>
    <row r="217" spans="1:7" ht="15.75" x14ac:dyDescent="0.25">
      <c r="A217" s="13"/>
      <c r="F217" s="21"/>
      <c r="G217" s="6"/>
    </row>
    <row r="218" spans="1:7" ht="15.75" x14ac:dyDescent="0.25">
      <c r="A218" s="2" t="s">
        <v>287</v>
      </c>
      <c r="F218" s="21"/>
      <c r="G218" s="6"/>
    </row>
    <row r="219" spans="1:7" ht="15.75" x14ac:dyDescent="0.25">
      <c r="A219" s="13" t="s">
        <v>288</v>
      </c>
      <c r="F219" s="16">
        <v>6000</v>
      </c>
      <c r="G219" s="6">
        <f>SUM(F219)</f>
        <v>6000</v>
      </c>
    </row>
    <row r="220" spans="1:7" ht="15.75" x14ac:dyDescent="0.25">
      <c r="A220" s="13"/>
      <c r="F220" s="16"/>
      <c r="G220" s="6"/>
    </row>
    <row r="221" spans="1:7" ht="15.75" x14ac:dyDescent="0.25">
      <c r="A221" s="2" t="s">
        <v>292</v>
      </c>
      <c r="F221" s="16"/>
      <c r="G221" s="6"/>
    </row>
    <row r="222" spans="1:7" ht="15.75" x14ac:dyDescent="0.25">
      <c r="A222" s="13" t="s">
        <v>291</v>
      </c>
      <c r="F222" s="16">
        <v>303710.02</v>
      </c>
      <c r="G222" s="6">
        <f>SUM(F222)</f>
        <v>303710.02</v>
      </c>
    </row>
    <row r="223" spans="1:7" ht="15.75" x14ac:dyDescent="0.25">
      <c r="A223" s="13"/>
      <c r="F223" s="16"/>
      <c r="G223" s="6"/>
    </row>
    <row r="224" spans="1:7" ht="16.5" thickBot="1" x14ac:dyDescent="0.3">
      <c r="A224" s="2"/>
      <c r="F224" s="21"/>
      <c r="G224" s="6"/>
    </row>
    <row r="225" spans="1:7" ht="16.5" thickBot="1" x14ac:dyDescent="0.3">
      <c r="A225" s="2" t="s">
        <v>190</v>
      </c>
      <c r="F225" s="14"/>
      <c r="G225" s="17">
        <f>G3+G7+G15+G21+G25+G29+G32+G35+G46+G52+G57+G59+G63+G111+G116+G121+G124+G129+G132+G139+G144+G148+G151+G155+G159+G163+G169+G173+G177+G181+G188+G192+G198+G202+G206+G211+G215+G219+G222</f>
        <v>16569730.960000003</v>
      </c>
    </row>
    <row r="226" spans="1:7" ht="15.75" x14ac:dyDescent="0.25">
      <c r="A226" s="2"/>
      <c r="F226" s="15"/>
      <c r="G226" s="18"/>
    </row>
    <row r="227" spans="1:7" ht="15.75" x14ac:dyDescent="0.25">
      <c r="A227" s="22" t="s">
        <v>182</v>
      </c>
      <c r="F227" s="15"/>
      <c r="G227" s="18"/>
    </row>
    <row r="228" spans="1:7" x14ac:dyDescent="0.25">
      <c r="A228" t="s">
        <v>207</v>
      </c>
    </row>
  </sheetData>
  <mergeCells count="1">
    <mergeCell ref="E19:F20"/>
  </mergeCells>
  <pageMargins left="0.7" right="0.7" top="0.78740157499999996" bottom="0.78740157499999996" header="0.3" footer="0.3"/>
  <pageSetup paperSize="9" orientation="portrait" r:id="rId1"/>
  <headerFooter>
    <oddHeader xml:space="preserve">&amp;C&amp;"-,Tučné"&amp;20Nedokončené investice&amp;"-,Obyčejné"&amp;11
</oddHeader>
    <oddFooter xml:space="preserve">&amp;C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44"/>
  <sheetViews>
    <sheetView view="pageLayout" topLeftCell="A204" workbookViewId="0">
      <selection activeCell="E231" sqref="E231"/>
    </sheetView>
  </sheetViews>
  <sheetFormatPr defaultRowHeight="15" x14ac:dyDescent="0.25"/>
  <cols>
    <col min="1" max="1" width="11.7109375" customWidth="1"/>
    <col min="2" max="2" width="19.42578125" customWidth="1"/>
    <col min="3" max="3" width="26" customWidth="1"/>
    <col min="4" max="4" width="13.7109375" customWidth="1"/>
    <col min="5" max="5" width="15.42578125" customWidth="1"/>
    <col min="6" max="6" width="17.5703125" customWidth="1"/>
  </cols>
  <sheetData>
    <row r="1" spans="1:5" ht="15.75" x14ac:dyDescent="0.25">
      <c r="A1" s="2" t="s">
        <v>316</v>
      </c>
      <c r="C1" s="2"/>
      <c r="D1" s="2" t="s">
        <v>149</v>
      </c>
      <c r="E1" s="35" t="s">
        <v>330</v>
      </c>
    </row>
    <row r="2" spans="1:5" x14ac:dyDescent="0.25">
      <c r="A2" t="s">
        <v>314</v>
      </c>
      <c r="B2" t="s">
        <v>315</v>
      </c>
      <c r="C2" t="s">
        <v>317</v>
      </c>
      <c r="D2" s="1">
        <v>44562</v>
      </c>
      <c r="E2" s="11">
        <f>SUM(D2)</f>
        <v>44562</v>
      </c>
    </row>
    <row r="3" spans="1:5" x14ac:dyDescent="0.25">
      <c r="D3" s="1"/>
      <c r="E3" s="11"/>
    </row>
    <row r="4" spans="1:5" ht="15.75" x14ac:dyDescent="0.25">
      <c r="A4" s="2" t="s">
        <v>318</v>
      </c>
      <c r="B4" s="2"/>
      <c r="C4" s="2"/>
      <c r="D4" s="6" t="s">
        <v>150</v>
      </c>
      <c r="E4" s="11"/>
    </row>
    <row r="5" spans="1:5" x14ac:dyDescent="0.25">
      <c r="A5" t="s">
        <v>319</v>
      </c>
      <c r="B5" t="s">
        <v>315</v>
      </c>
      <c r="C5" t="s">
        <v>317</v>
      </c>
      <c r="D5" s="1">
        <v>46584.3</v>
      </c>
      <c r="E5" s="11">
        <f>SUM(D5)</f>
        <v>46584.3</v>
      </c>
    </row>
    <row r="6" spans="1:5" x14ac:dyDescent="0.25">
      <c r="D6" s="1"/>
      <c r="E6" s="11"/>
    </row>
    <row r="7" spans="1:5" x14ac:dyDescent="0.25">
      <c r="D7" s="1"/>
      <c r="E7" s="11"/>
    </row>
    <row r="8" spans="1:5" ht="15.75" x14ac:dyDescent="0.25">
      <c r="A8" s="2" t="s">
        <v>320</v>
      </c>
      <c r="B8" s="2"/>
      <c r="C8" s="2"/>
      <c r="D8" s="6" t="s">
        <v>151</v>
      </c>
      <c r="E8" s="11"/>
    </row>
    <row r="9" spans="1:5" x14ac:dyDescent="0.25">
      <c r="A9" t="s">
        <v>321</v>
      </c>
      <c r="B9" t="s">
        <v>322</v>
      </c>
      <c r="C9" t="s">
        <v>327</v>
      </c>
      <c r="D9" s="1">
        <v>199500</v>
      </c>
      <c r="E9" s="11"/>
    </row>
    <row r="10" spans="1:5" x14ac:dyDescent="0.25">
      <c r="A10" t="s">
        <v>323</v>
      </c>
      <c r="B10" t="s">
        <v>322</v>
      </c>
      <c r="C10" t="s">
        <v>328</v>
      </c>
      <c r="D10" s="1">
        <v>215250</v>
      </c>
      <c r="E10" s="11"/>
    </row>
    <row r="11" spans="1:5" x14ac:dyDescent="0.25">
      <c r="A11" t="s">
        <v>324</v>
      </c>
      <c r="B11" t="s">
        <v>322</v>
      </c>
      <c r="C11" t="s">
        <v>329</v>
      </c>
      <c r="D11" s="1">
        <v>40460</v>
      </c>
      <c r="E11" s="11"/>
    </row>
    <row r="12" spans="1:5" x14ac:dyDescent="0.25">
      <c r="A12" t="s">
        <v>325</v>
      </c>
      <c r="B12" t="s">
        <v>322</v>
      </c>
      <c r="C12" t="s">
        <v>327</v>
      </c>
      <c r="D12" s="1">
        <v>109480</v>
      </c>
      <c r="E12" s="11"/>
    </row>
    <row r="13" spans="1:5" x14ac:dyDescent="0.25">
      <c r="A13" t="s">
        <v>326</v>
      </c>
      <c r="B13" t="s">
        <v>322</v>
      </c>
      <c r="C13" t="s">
        <v>327</v>
      </c>
      <c r="D13" s="1">
        <v>59500</v>
      </c>
      <c r="E13" s="11"/>
    </row>
    <row r="14" spans="1:5" x14ac:dyDescent="0.25">
      <c r="D14" s="1"/>
      <c r="E14" s="11"/>
    </row>
    <row r="15" spans="1:5" ht="15.75" x14ac:dyDescent="0.25">
      <c r="A15" s="2" t="s">
        <v>320</v>
      </c>
      <c r="C15" s="43" t="s">
        <v>503</v>
      </c>
      <c r="D15" s="1"/>
      <c r="E15" s="11"/>
    </row>
    <row r="16" spans="1:5" x14ac:dyDescent="0.25">
      <c r="A16" t="s">
        <v>504</v>
      </c>
      <c r="B16" t="s">
        <v>505</v>
      </c>
      <c r="C16" s="44" t="s">
        <v>506</v>
      </c>
      <c r="D16" s="1">
        <v>32670</v>
      </c>
      <c r="E16" s="11"/>
    </row>
    <row r="17" spans="1:5" x14ac:dyDescent="0.25">
      <c r="A17" t="s">
        <v>469</v>
      </c>
      <c r="B17" t="s">
        <v>322</v>
      </c>
      <c r="C17" t="s">
        <v>327</v>
      </c>
      <c r="D17" s="1">
        <v>411400</v>
      </c>
      <c r="E17" s="11"/>
    </row>
    <row r="18" spans="1:5" x14ac:dyDescent="0.25">
      <c r="D18" s="20">
        <f>SUM(D9:D17)</f>
        <v>1068260</v>
      </c>
      <c r="E18" s="11">
        <f>SUM(D18)</f>
        <v>1068260</v>
      </c>
    </row>
    <row r="19" spans="1:5" x14ac:dyDescent="0.25">
      <c r="D19" s="1"/>
      <c r="E19" s="11"/>
    </row>
    <row r="20" spans="1:5" ht="15.75" x14ac:dyDescent="0.25">
      <c r="A20" s="2" t="s">
        <v>331</v>
      </c>
      <c r="B20" s="2"/>
      <c r="C20" s="2"/>
      <c r="D20" s="6" t="s">
        <v>152</v>
      </c>
      <c r="E20" s="11"/>
    </row>
    <row r="21" spans="1:5" x14ac:dyDescent="0.25">
      <c r="A21" t="s">
        <v>332</v>
      </c>
      <c r="B21" t="s">
        <v>334</v>
      </c>
      <c r="C21" t="s">
        <v>336</v>
      </c>
      <c r="D21" s="1">
        <v>212395</v>
      </c>
      <c r="E21" s="11"/>
    </row>
    <row r="22" spans="1:5" x14ac:dyDescent="0.25">
      <c r="A22" t="s">
        <v>333</v>
      </c>
      <c r="B22" t="s">
        <v>334</v>
      </c>
      <c r="C22" t="s">
        <v>335</v>
      </c>
      <c r="D22" s="1">
        <v>50000</v>
      </c>
      <c r="E22" s="11"/>
    </row>
    <row r="23" spans="1:5" x14ac:dyDescent="0.25">
      <c r="D23" s="23">
        <f>SUM(D21:D22)</f>
        <v>262395</v>
      </c>
      <c r="E23" s="11">
        <f>SUM(D23)</f>
        <v>262395</v>
      </c>
    </row>
    <row r="24" spans="1:5" x14ac:dyDescent="0.25">
      <c r="D24" s="1"/>
      <c r="E24" s="11"/>
    </row>
    <row r="25" spans="1:5" ht="15.75" x14ac:dyDescent="0.25">
      <c r="A25" s="2" t="s">
        <v>337</v>
      </c>
      <c r="B25" s="2"/>
      <c r="C25" s="2"/>
      <c r="D25" s="2" t="s">
        <v>169</v>
      </c>
      <c r="E25" s="10"/>
    </row>
    <row r="26" spans="1:5" x14ac:dyDescent="0.25">
      <c r="A26" t="s">
        <v>338</v>
      </c>
      <c r="B26" t="s">
        <v>322</v>
      </c>
      <c r="C26" t="s">
        <v>339</v>
      </c>
      <c r="D26" s="1">
        <v>45000</v>
      </c>
      <c r="E26" s="11">
        <f>SUM(D26)</f>
        <v>45000</v>
      </c>
    </row>
    <row r="27" spans="1:5" x14ac:dyDescent="0.25">
      <c r="D27" s="1"/>
      <c r="E27" s="11"/>
    </row>
    <row r="28" spans="1:5" x14ac:dyDescent="0.25">
      <c r="D28" s="1"/>
      <c r="E28" s="11"/>
    </row>
    <row r="29" spans="1:5" ht="15.75" x14ac:dyDescent="0.25">
      <c r="A29" s="2" t="s">
        <v>340</v>
      </c>
      <c r="B29" s="2"/>
      <c r="C29" s="2"/>
      <c r="D29" s="6" t="s">
        <v>153</v>
      </c>
      <c r="E29" s="11"/>
    </row>
    <row r="30" spans="1:5" x14ac:dyDescent="0.25">
      <c r="A30" t="s">
        <v>341</v>
      </c>
      <c r="B30" t="s">
        <v>342</v>
      </c>
      <c r="C30" t="s">
        <v>343</v>
      </c>
      <c r="D30" s="1">
        <v>12000</v>
      </c>
      <c r="E30" s="11">
        <f>SUM(D30)</f>
        <v>12000</v>
      </c>
    </row>
    <row r="31" spans="1:5" x14ac:dyDescent="0.25">
      <c r="D31" s="1"/>
      <c r="E31" s="11"/>
    </row>
    <row r="32" spans="1:5" x14ac:dyDescent="0.25">
      <c r="D32" s="1"/>
      <c r="E32" s="11"/>
    </row>
    <row r="33" spans="1:5" ht="15.75" x14ac:dyDescent="0.25">
      <c r="A33" s="2" t="s">
        <v>344</v>
      </c>
      <c r="B33" s="2"/>
      <c r="C33" s="2"/>
      <c r="D33" s="6" t="s">
        <v>154</v>
      </c>
      <c r="E33" s="11"/>
    </row>
    <row r="34" spans="1:5" x14ac:dyDescent="0.25">
      <c r="A34" t="s">
        <v>345</v>
      </c>
      <c r="B34" t="s">
        <v>346</v>
      </c>
      <c r="C34" t="s">
        <v>41</v>
      </c>
      <c r="D34" s="1">
        <v>20570</v>
      </c>
      <c r="E34" s="11">
        <f>SUM(D34)</f>
        <v>20570</v>
      </c>
    </row>
    <row r="35" spans="1:5" x14ac:dyDescent="0.25">
      <c r="D35" s="1"/>
      <c r="E35" s="11"/>
    </row>
    <row r="36" spans="1:5" x14ac:dyDescent="0.25">
      <c r="E36" s="10"/>
    </row>
    <row r="37" spans="1:5" ht="15.75" x14ac:dyDescent="0.25">
      <c r="A37" s="2" t="s">
        <v>347</v>
      </c>
      <c r="B37" s="2"/>
      <c r="C37" s="2"/>
      <c r="D37" s="2" t="s">
        <v>348</v>
      </c>
      <c r="E37" s="10"/>
    </row>
    <row r="38" spans="1:5" x14ac:dyDescent="0.25">
      <c r="A38" t="s">
        <v>349</v>
      </c>
      <c r="B38" t="s">
        <v>313</v>
      </c>
      <c r="C38" t="s">
        <v>41</v>
      </c>
      <c r="D38" s="1">
        <v>59290</v>
      </c>
      <c r="E38" s="11"/>
    </row>
    <row r="39" spans="1:5" x14ac:dyDescent="0.25">
      <c r="A39" t="s">
        <v>312</v>
      </c>
      <c r="B39" t="s">
        <v>313</v>
      </c>
      <c r="C39" t="s">
        <v>41</v>
      </c>
      <c r="D39" s="1">
        <v>43770</v>
      </c>
      <c r="E39" s="11"/>
    </row>
    <row r="40" spans="1:5" x14ac:dyDescent="0.25">
      <c r="D40" s="20">
        <f>SUM(D38:D39)</f>
        <v>103060</v>
      </c>
      <c r="E40" s="11">
        <f>SUM(D40)</f>
        <v>103060</v>
      </c>
    </row>
    <row r="41" spans="1:5" x14ac:dyDescent="0.25">
      <c r="D41" s="21"/>
      <c r="E41" s="11"/>
    </row>
    <row r="42" spans="1:5" x14ac:dyDescent="0.25">
      <c r="D42" s="1"/>
      <c r="E42" s="11"/>
    </row>
    <row r="43" spans="1:5" ht="15.75" x14ac:dyDescent="0.25">
      <c r="A43" s="2" t="s">
        <v>352</v>
      </c>
      <c r="B43" s="2"/>
      <c r="C43" s="2"/>
      <c r="D43" s="2" t="s">
        <v>353</v>
      </c>
      <c r="E43" s="10"/>
    </row>
    <row r="44" spans="1:5" x14ac:dyDescent="0.25">
      <c r="A44" t="s">
        <v>51</v>
      </c>
      <c r="B44" t="s">
        <v>313</v>
      </c>
      <c r="C44" t="s">
        <v>41</v>
      </c>
      <c r="D44" s="37">
        <v>8308.68</v>
      </c>
      <c r="E44" s="10"/>
    </row>
    <row r="45" spans="1:5" x14ac:dyDescent="0.25">
      <c r="A45" t="s">
        <v>52</v>
      </c>
      <c r="B45" t="s">
        <v>313</v>
      </c>
      <c r="C45" t="s">
        <v>41</v>
      </c>
      <c r="D45" s="37">
        <v>1613.34</v>
      </c>
      <c r="E45" s="10"/>
    </row>
    <row r="46" spans="1:5" x14ac:dyDescent="0.25">
      <c r="A46" t="s">
        <v>53</v>
      </c>
      <c r="B46" t="s">
        <v>350</v>
      </c>
      <c r="C46" t="s">
        <v>354</v>
      </c>
      <c r="D46" s="37">
        <v>7986</v>
      </c>
      <c r="E46" s="10"/>
    </row>
    <row r="47" spans="1:5" x14ac:dyDescent="0.25">
      <c r="D47" s="20">
        <f>SUM(D44:D46)</f>
        <v>17908.02</v>
      </c>
      <c r="E47" s="11">
        <f>SUM(D47)</f>
        <v>17908.02</v>
      </c>
    </row>
    <row r="48" spans="1:5" x14ac:dyDescent="0.25">
      <c r="D48" s="21"/>
      <c r="E48" s="11"/>
    </row>
    <row r="50" spans="1:5" ht="15.75" x14ac:dyDescent="0.25">
      <c r="A50" s="2" t="s">
        <v>355</v>
      </c>
      <c r="B50" s="2"/>
      <c r="C50" s="2"/>
      <c r="D50" s="2" t="s">
        <v>356</v>
      </c>
    </row>
    <row r="51" spans="1:5" ht="15.75" x14ac:dyDescent="0.25">
      <c r="A51" s="22" t="s">
        <v>51</v>
      </c>
      <c r="B51" s="22" t="s">
        <v>313</v>
      </c>
      <c r="C51" s="22" t="s">
        <v>41</v>
      </c>
      <c r="D51" s="7">
        <v>8308.66</v>
      </c>
    </row>
    <row r="52" spans="1:5" x14ac:dyDescent="0.25">
      <c r="A52" t="s">
        <v>52</v>
      </c>
      <c r="B52" t="s">
        <v>313</v>
      </c>
      <c r="C52" t="s">
        <v>41</v>
      </c>
      <c r="D52" s="36">
        <v>1613.33</v>
      </c>
    </row>
    <row r="53" spans="1:5" x14ac:dyDescent="0.25">
      <c r="A53" t="s">
        <v>53</v>
      </c>
      <c r="B53" t="s">
        <v>350</v>
      </c>
      <c r="C53" t="s">
        <v>357</v>
      </c>
      <c r="D53" s="36">
        <v>7986</v>
      </c>
    </row>
    <row r="54" spans="1:5" x14ac:dyDescent="0.25">
      <c r="A54" t="s">
        <v>11</v>
      </c>
      <c r="D54" s="23">
        <f>SUM(D51:D53)</f>
        <v>17907.989999999998</v>
      </c>
      <c r="E54" s="11">
        <f>SUM(D54)</f>
        <v>17907.989999999998</v>
      </c>
    </row>
    <row r="55" spans="1:5" x14ac:dyDescent="0.25">
      <c r="D55" s="36"/>
      <c r="E55" s="10"/>
    </row>
    <row r="56" spans="1:5" ht="15.75" x14ac:dyDescent="0.25">
      <c r="A56" s="2" t="s">
        <v>358</v>
      </c>
      <c r="B56" s="2"/>
      <c r="C56" s="2"/>
      <c r="D56" s="6" t="s">
        <v>359</v>
      </c>
      <c r="E56" s="10"/>
    </row>
    <row r="57" spans="1:5" x14ac:dyDescent="0.25">
      <c r="A57" t="s">
        <v>161</v>
      </c>
      <c r="B57" t="s">
        <v>313</v>
      </c>
      <c r="C57" t="s">
        <v>360</v>
      </c>
      <c r="D57" s="1">
        <v>8833</v>
      </c>
      <c r="E57" s="11">
        <f>SUM(D57)</f>
        <v>8833</v>
      </c>
    </row>
    <row r="58" spans="1:5" x14ac:dyDescent="0.25">
      <c r="D58" s="1"/>
      <c r="E58" s="10"/>
    </row>
    <row r="59" spans="1:5" ht="15.75" x14ac:dyDescent="0.25">
      <c r="A59" s="2" t="s">
        <v>361</v>
      </c>
      <c r="D59" s="6" t="s">
        <v>362</v>
      </c>
      <c r="E59" s="10"/>
    </row>
    <row r="60" spans="1:5" x14ac:dyDescent="0.25">
      <c r="A60" t="s">
        <v>165</v>
      </c>
      <c r="B60" t="s">
        <v>363</v>
      </c>
      <c r="C60" t="s">
        <v>41</v>
      </c>
      <c r="D60" s="1">
        <v>90750</v>
      </c>
      <c r="E60" s="11">
        <v>90750</v>
      </c>
    </row>
    <row r="61" spans="1:5" x14ac:dyDescent="0.25">
      <c r="D61" s="1"/>
      <c r="E61" s="1"/>
    </row>
    <row r="62" spans="1:5" ht="15.75" x14ac:dyDescent="0.25">
      <c r="A62" s="2" t="s">
        <v>364</v>
      </c>
      <c r="D62" s="11" t="s">
        <v>365</v>
      </c>
      <c r="E62" s="1"/>
    </row>
    <row r="63" spans="1:5" x14ac:dyDescent="0.25">
      <c r="A63" t="s">
        <v>366</v>
      </c>
      <c r="B63" t="s">
        <v>367</v>
      </c>
      <c r="C63" t="s">
        <v>41</v>
      </c>
      <c r="D63" s="36">
        <v>36300</v>
      </c>
      <c r="E63" s="1"/>
    </row>
    <row r="64" spans="1:5" x14ac:dyDescent="0.25">
      <c r="A64" t="s">
        <v>65</v>
      </c>
      <c r="B64" t="s">
        <v>368</v>
      </c>
      <c r="C64" t="s">
        <v>369</v>
      </c>
      <c r="D64" s="1">
        <v>12000</v>
      </c>
      <c r="E64" s="1"/>
    </row>
    <row r="65" spans="1:5" x14ac:dyDescent="0.25">
      <c r="A65" t="s">
        <v>476</v>
      </c>
      <c r="B65" t="s">
        <v>313</v>
      </c>
      <c r="C65" t="s">
        <v>426</v>
      </c>
      <c r="D65" s="1">
        <v>112530</v>
      </c>
      <c r="E65" s="1"/>
    </row>
    <row r="66" spans="1:5" x14ac:dyDescent="0.25">
      <c r="D66" s="20">
        <f>SUM(D63:D65)</f>
        <v>160830</v>
      </c>
      <c r="E66" s="11">
        <f>SUM(D66)</f>
        <v>160830</v>
      </c>
    </row>
    <row r="67" spans="1:5" x14ac:dyDescent="0.25">
      <c r="D67" s="1"/>
      <c r="E67" s="1"/>
    </row>
    <row r="68" spans="1:5" ht="15.75" x14ac:dyDescent="0.25">
      <c r="A68" s="2" t="s">
        <v>370</v>
      </c>
      <c r="B68" s="2"/>
      <c r="C68" s="2"/>
      <c r="D68" s="6" t="s">
        <v>371</v>
      </c>
      <c r="E68" s="1"/>
    </row>
    <row r="69" spans="1:5" x14ac:dyDescent="0.25">
      <c r="A69" t="s">
        <v>120</v>
      </c>
      <c r="B69" t="s">
        <v>313</v>
      </c>
      <c r="C69" t="s">
        <v>41</v>
      </c>
      <c r="D69" s="1">
        <v>82280</v>
      </c>
      <c r="E69" s="11">
        <f>SUM(D69)</f>
        <v>82280</v>
      </c>
    </row>
    <row r="70" spans="1:5" x14ac:dyDescent="0.25">
      <c r="D70" s="1"/>
      <c r="E70" s="11"/>
    </row>
    <row r="71" spans="1:5" x14ac:dyDescent="0.25">
      <c r="E71" s="1"/>
    </row>
    <row r="72" spans="1:5" ht="15.75" x14ac:dyDescent="0.25">
      <c r="A72" s="2" t="s">
        <v>372</v>
      </c>
      <c r="B72" s="2"/>
      <c r="C72" s="2"/>
      <c r="D72" s="2" t="s">
        <v>373</v>
      </c>
    </row>
    <row r="73" spans="1:5" x14ac:dyDescent="0.25">
      <c r="A73" t="s">
        <v>122</v>
      </c>
      <c r="B73" t="s">
        <v>313</v>
      </c>
      <c r="C73" t="s">
        <v>41</v>
      </c>
      <c r="D73" s="1">
        <v>156090</v>
      </c>
      <c r="E73" s="11"/>
    </row>
    <row r="74" spans="1:5" x14ac:dyDescent="0.25">
      <c r="A74" t="s">
        <v>139</v>
      </c>
      <c r="B74" t="s">
        <v>374</v>
      </c>
      <c r="C74" t="s">
        <v>375</v>
      </c>
      <c r="D74" s="1">
        <v>32343.3</v>
      </c>
    </row>
    <row r="75" spans="1:5" x14ac:dyDescent="0.25">
      <c r="A75" t="s">
        <v>453</v>
      </c>
      <c r="B75" t="s">
        <v>313</v>
      </c>
      <c r="C75" t="s">
        <v>454</v>
      </c>
      <c r="D75" s="1">
        <v>19360</v>
      </c>
    </row>
    <row r="76" spans="1:5" x14ac:dyDescent="0.25">
      <c r="A76" t="s">
        <v>473</v>
      </c>
      <c r="B76" t="s">
        <v>474</v>
      </c>
      <c r="C76" t="s">
        <v>475</v>
      </c>
      <c r="D76" s="1">
        <v>4235</v>
      </c>
    </row>
    <row r="77" spans="1:5" x14ac:dyDescent="0.25">
      <c r="D77" s="20">
        <f>SUM(D73:D76)</f>
        <v>212028.3</v>
      </c>
      <c r="E77" s="11">
        <f>SUM(D77)</f>
        <v>212028.3</v>
      </c>
    </row>
    <row r="78" spans="1:5" x14ac:dyDescent="0.25">
      <c r="D78" s="1"/>
    </row>
    <row r="79" spans="1:5" ht="15.75" x14ac:dyDescent="0.25">
      <c r="A79" s="2" t="s">
        <v>377</v>
      </c>
      <c r="B79" s="13"/>
      <c r="C79" s="13"/>
      <c r="D79" s="6" t="s">
        <v>376</v>
      </c>
    </row>
    <row r="80" spans="1:5" x14ac:dyDescent="0.25">
      <c r="A80" t="s">
        <v>124</v>
      </c>
      <c r="B80" t="s">
        <v>378</v>
      </c>
      <c r="C80" t="s">
        <v>41</v>
      </c>
      <c r="D80" s="1">
        <v>42350</v>
      </c>
      <c r="E80" s="11">
        <f>SUM(D80)</f>
        <v>42350</v>
      </c>
    </row>
    <row r="81" spans="1:5" x14ac:dyDescent="0.25">
      <c r="D81" s="1"/>
      <c r="E81" s="11"/>
    </row>
    <row r="82" spans="1:5" ht="15.75" x14ac:dyDescent="0.25">
      <c r="A82" s="2" t="s">
        <v>379</v>
      </c>
      <c r="B82" s="10"/>
      <c r="C82" s="10"/>
      <c r="D82" s="11" t="s">
        <v>380</v>
      </c>
    </row>
    <row r="83" spans="1:5" x14ac:dyDescent="0.25">
      <c r="A83" t="s">
        <v>381</v>
      </c>
      <c r="B83" t="s">
        <v>382</v>
      </c>
      <c r="C83" t="s">
        <v>41</v>
      </c>
      <c r="D83" s="1">
        <v>12000</v>
      </c>
      <c r="E83" s="11"/>
    </row>
    <row r="84" spans="1:5" x14ac:dyDescent="0.25">
      <c r="A84" t="s">
        <v>383</v>
      </c>
      <c r="B84" t="s">
        <v>384</v>
      </c>
      <c r="C84" t="s">
        <v>385</v>
      </c>
      <c r="D84" s="1">
        <v>22000</v>
      </c>
    </row>
    <row r="85" spans="1:5" x14ac:dyDescent="0.25">
      <c r="A85" t="s">
        <v>386</v>
      </c>
      <c r="B85" t="s">
        <v>382</v>
      </c>
      <c r="C85" t="s">
        <v>41</v>
      </c>
      <c r="D85" s="1">
        <v>16000</v>
      </c>
    </row>
    <row r="86" spans="1:5" x14ac:dyDescent="0.25">
      <c r="A86" t="s">
        <v>11</v>
      </c>
      <c r="D86" s="20">
        <f>SUM(D83:D85)</f>
        <v>50000</v>
      </c>
      <c r="E86" s="11">
        <f>SUM(D86)</f>
        <v>50000</v>
      </c>
    </row>
    <row r="87" spans="1:5" x14ac:dyDescent="0.25">
      <c r="D87" s="21"/>
      <c r="E87" s="11"/>
    </row>
    <row r="88" spans="1:5" ht="15.75" x14ac:dyDescent="0.25">
      <c r="A88" s="2" t="s">
        <v>387</v>
      </c>
      <c r="B88" s="2"/>
      <c r="C88" s="2"/>
      <c r="D88" s="2" t="s">
        <v>388</v>
      </c>
    </row>
    <row r="89" spans="1:5" x14ac:dyDescent="0.25">
      <c r="A89" t="s">
        <v>389</v>
      </c>
      <c r="B89" t="s">
        <v>313</v>
      </c>
      <c r="C89" t="s">
        <v>41</v>
      </c>
      <c r="D89" s="1">
        <v>101640</v>
      </c>
    </row>
    <row r="90" spans="1:5" x14ac:dyDescent="0.25">
      <c r="A90" t="s">
        <v>390</v>
      </c>
      <c r="B90" t="s">
        <v>391</v>
      </c>
      <c r="C90" t="s">
        <v>41</v>
      </c>
      <c r="D90" s="1">
        <v>5082</v>
      </c>
    </row>
    <row r="91" spans="1:5" x14ac:dyDescent="0.25">
      <c r="A91" t="s">
        <v>453</v>
      </c>
      <c r="B91" t="s">
        <v>313</v>
      </c>
      <c r="C91" t="s">
        <v>454</v>
      </c>
      <c r="D91" s="1">
        <v>9559</v>
      </c>
    </row>
    <row r="92" spans="1:5" x14ac:dyDescent="0.25">
      <c r="A92" t="s">
        <v>533</v>
      </c>
      <c r="B92" t="s">
        <v>313</v>
      </c>
      <c r="C92" t="s">
        <v>534</v>
      </c>
      <c r="D92" s="1">
        <v>16940</v>
      </c>
    </row>
    <row r="93" spans="1:5" x14ac:dyDescent="0.25">
      <c r="A93" t="s">
        <v>11</v>
      </c>
      <c r="D93" s="20">
        <f>SUM(D89:D92)</f>
        <v>133221</v>
      </c>
      <c r="E93" s="11">
        <f>SUM(D93)</f>
        <v>133221</v>
      </c>
    </row>
    <row r="94" spans="1:5" x14ac:dyDescent="0.25">
      <c r="E94" s="10"/>
    </row>
    <row r="95" spans="1:5" ht="15.75" x14ac:dyDescent="0.25">
      <c r="A95" s="2" t="s">
        <v>502</v>
      </c>
      <c r="B95" s="2"/>
      <c r="C95" s="2"/>
      <c r="D95" s="2" t="s">
        <v>392</v>
      </c>
      <c r="E95" s="10"/>
    </row>
    <row r="96" spans="1:5" x14ac:dyDescent="0.25">
      <c r="A96" t="s">
        <v>393</v>
      </c>
      <c r="B96" t="s">
        <v>394</v>
      </c>
      <c r="C96" t="s">
        <v>395</v>
      </c>
      <c r="D96" s="1">
        <v>4235</v>
      </c>
      <c r="E96" s="10"/>
    </row>
    <row r="97" spans="1:5" x14ac:dyDescent="0.25">
      <c r="A97" s="22" t="s">
        <v>488</v>
      </c>
      <c r="B97" s="22" t="s">
        <v>486</v>
      </c>
      <c r="C97" t="s">
        <v>487</v>
      </c>
      <c r="D97" s="16">
        <v>5203</v>
      </c>
      <c r="E97" s="11"/>
    </row>
    <row r="98" spans="1:5" x14ac:dyDescent="0.25">
      <c r="A98" s="22" t="s">
        <v>11</v>
      </c>
      <c r="D98" s="20">
        <f>SUM(D96:D97)</f>
        <v>9438</v>
      </c>
      <c r="E98" s="11">
        <f>SUM(D98)</f>
        <v>9438</v>
      </c>
    </row>
    <row r="99" spans="1:5" x14ac:dyDescent="0.25">
      <c r="D99" s="1"/>
      <c r="E99" s="10"/>
    </row>
    <row r="100" spans="1:5" ht="15.75" x14ac:dyDescent="0.25">
      <c r="A100" s="2" t="s">
        <v>396</v>
      </c>
      <c r="D100" s="6" t="s">
        <v>397</v>
      </c>
      <c r="E100" s="10"/>
    </row>
    <row r="101" spans="1:5" x14ac:dyDescent="0.25">
      <c r="A101" t="s">
        <v>398</v>
      </c>
      <c r="B101" t="s">
        <v>399</v>
      </c>
      <c r="C101" t="s">
        <v>41</v>
      </c>
      <c r="D101" s="1">
        <v>46000</v>
      </c>
      <c r="E101" s="11">
        <f>SUM(D101)</f>
        <v>46000</v>
      </c>
    </row>
    <row r="102" spans="1:5" x14ac:dyDescent="0.25">
      <c r="D102" s="1"/>
      <c r="E102" s="11"/>
    </row>
    <row r="103" spans="1:5" x14ac:dyDescent="0.25">
      <c r="D103" s="1"/>
      <c r="E103" s="10"/>
    </row>
    <row r="104" spans="1:5" ht="15.75" x14ac:dyDescent="0.25">
      <c r="A104" s="2" t="s">
        <v>400</v>
      </c>
      <c r="B104" s="2"/>
      <c r="C104" s="2"/>
      <c r="D104" s="6" t="s">
        <v>401</v>
      </c>
      <c r="E104" s="10"/>
    </row>
    <row r="105" spans="1:5" x14ac:dyDescent="0.25">
      <c r="A105" t="s">
        <v>402</v>
      </c>
      <c r="B105" t="s">
        <v>313</v>
      </c>
      <c r="C105" t="s">
        <v>41</v>
      </c>
      <c r="D105" s="1">
        <v>59290</v>
      </c>
      <c r="E105" s="11">
        <f>SUM(D105)</f>
        <v>59290</v>
      </c>
    </row>
    <row r="106" spans="1:5" x14ac:dyDescent="0.25">
      <c r="D106" s="1"/>
      <c r="E106" s="10"/>
    </row>
    <row r="107" spans="1:5" x14ac:dyDescent="0.25">
      <c r="D107" s="1"/>
    </row>
    <row r="108" spans="1:5" ht="15.75" x14ac:dyDescent="0.25">
      <c r="A108" s="2" t="s">
        <v>403</v>
      </c>
      <c r="B108" s="2"/>
      <c r="C108" s="2"/>
      <c r="D108" s="6" t="s">
        <v>404</v>
      </c>
    </row>
    <row r="109" spans="1:5" x14ac:dyDescent="0.25">
      <c r="A109" t="s">
        <v>405</v>
      </c>
      <c r="B109" t="s">
        <v>406</v>
      </c>
      <c r="C109" t="s">
        <v>407</v>
      </c>
      <c r="D109" s="1">
        <v>4356</v>
      </c>
      <c r="E109" s="11"/>
    </row>
    <row r="110" spans="1:5" x14ac:dyDescent="0.25">
      <c r="A110" t="s">
        <v>408</v>
      </c>
      <c r="B110" t="s">
        <v>313</v>
      </c>
      <c r="C110" t="s">
        <v>41</v>
      </c>
      <c r="D110" s="1">
        <v>193600</v>
      </c>
    </row>
    <row r="111" spans="1:5" x14ac:dyDescent="0.25">
      <c r="A111" t="s">
        <v>464</v>
      </c>
      <c r="B111" t="s">
        <v>313</v>
      </c>
      <c r="C111" t="s">
        <v>41</v>
      </c>
      <c r="D111" s="1">
        <v>181500</v>
      </c>
    </row>
    <row r="112" spans="1:5" x14ac:dyDescent="0.25">
      <c r="A112" t="s">
        <v>466</v>
      </c>
      <c r="B112" t="s">
        <v>467</v>
      </c>
      <c r="C112" s="32" t="s">
        <v>41</v>
      </c>
      <c r="D112" s="1">
        <v>60282</v>
      </c>
    </row>
    <row r="113" spans="1:5" x14ac:dyDescent="0.25">
      <c r="A113" t="s">
        <v>472</v>
      </c>
      <c r="B113" t="s">
        <v>391</v>
      </c>
      <c r="C113" s="32" t="s">
        <v>501</v>
      </c>
      <c r="D113" s="1">
        <v>4235</v>
      </c>
    </row>
    <row r="114" spans="1:5" x14ac:dyDescent="0.25">
      <c r="A114" t="s">
        <v>11</v>
      </c>
      <c r="D114" s="20">
        <f>SUM(D109:D113)</f>
        <v>443973</v>
      </c>
      <c r="E114" s="11">
        <f>SUM(D114)</f>
        <v>443973</v>
      </c>
    </row>
    <row r="115" spans="1:5" x14ac:dyDescent="0.25">
      <c r="D115" s="21"/>
      <c r="E115" s="11"/>
    </row>
    <row r="116" spans="1:5" x14ac:dyDescent="0.25">
      <c r="D116" s="1"/>
      <c r="E116" s="10"/>
    </row>
    <row r="117" spans="1:5" ht="15.75" x14ac:dyDescent="0.25">
      <c r="A117" s="2" t="s">
        <v>409</v>
      </c>
      <c r="B117" s="2"/>
      <c r="C117" s="2"/>
      <c r="D117" s="6" t="s">
        <v>410</v>
      </c>
      <c r="E117" s="10"/>
    </row>
    <row r="118" spans="1:5" x14ac:dyDescent="0.25">
      <c r="A118" s="22" t="s">
        <v>477</v>
      </c>
      <c r="B118" s="22" t="s">
        <v>478</v>
      </c>
      <c r="C118" s="22" t="s">
        <v>41</v>
      </c>
      <c r="D118" s="36">
        <v>49000</v>
      </c>
      <c r="E118" s="10"/>
    </row>
    <row r="119" spans="1:5" x14ac:dyDescent="0.25">
      <c r="A119" t="s">
        <v>411</v>
      </c>
      <c r="B119" t="s">
        <v>412</v>
      </c>
      <c r="C119" t="s">
        <v>413</v>
      </c>
      <c r="D119" s="21">
        <v>5000</v>
      </c>
      <c r="E119" s="10"/>
    </row>
    <row r="120" spans="1:5" x14ac:dyDescent="0.25">
      <c r="A120" t="s">
        <v>498</v>
      </c>
      <c r="B120" t="s">
        <v>499</v>
      </c>
      <c r="C120" t="s">
        <v>500</v>
      </c>
      <c r="D120" s="21">
        <v>12100</v>
      </c>
      <c r="E120" s="10"/>
    </row>
    <row r="121" spans="1:5" x14ac:dyDescent="0.25">
      <c r="A121" t="s">
        <v>515</v>
      </c>
      <c r="B121" t="s">
        <v>516</v>
      </c>
      <c r="C121" t="s">
        <v>414</v>
      </c>
      <c r="D121" s="21">
        <v>406035</v>
      </c>
      <c r="E121" s="10"/>
    </row>
    <row r="122" spans="1:5" x14ac:dyDescent="0.25">
      <c r="A122" t="s">
        <v>11</v>
      </c>
      <c r="D122" s="20">
        <f>SUM(D118:D121)</f>
        <v>472135</v>
      </c>
      <c r="E122" s="11">
        <f>SUM(D122)</f>
        <v>472135</v>
      </c>
    </row>
    <row r="123" spans="1:5" x14ac:dyDescent="0.25">
      <c r="D123" s="1"/>
      <c r="E123" s="10"/>
    </row>
    <row r="124" spans="1:5" ht="15.75" x14ac:dyDescent="0.25">
      <c r="A124" s="2" t="s">
        <v>415</v>
      </c>
      <c r="B124" s="2"/>
      <c r="C124" s="2"/>
      <c r="D124" s="2" t="s">
        <v>416</v>
      </c>
      <c r="E124" s="22"/>
    </row>
    <row r="125" spans="1:5" x14ac:dyDescent="0.25">
      <c r="A125" t="s">
        <v>417</v>
      </c>
      <c r="B125" t="s">
        <v>418</v>
      </c>
      <c r="C125" t="s">
        <v>41</v>
      </c>
      <c r="D125" s="1">
        <v>58080</v>
      </c>
      <c r="E125" s="11">
        <f>SUM(D125)</f>
        <v>58080</v>
      </c>
    </row>
    <row r="126" spans="1:5" x14ac:dyDescent="0.25">
      <c r="D126" s="1"/>
      <c r="E126" s="11"/>
    </row>
    <row r="127" spans="1:5" x14ac:dyDescent="0.25">
      <c r="D127" s="1"/>
      <c r="E127" s="22"/>
    </row>
    <row r="128" spans="1:5" ht="15.75" x14ac:dyDescent="0.25">
      <c r="A128" s="2" t="s">
        <v>497</v>
      </c>
      <c r="B128" s="2"/>
      <c r="C128" s="2"/>
      <c r="D128" s="2" t="s">
        <v>419</v>
      </c>
    </row>
    <row r="129" spans="1:5" ht="15.75" x14ac:dyDescent="0.25">
      <c r="A129" s="28" t="s">
        <v>517</v>
      </c>
      <c r="B129" s="13" t="s">
        <v>518</v>
      </c>
      <c r="C129" s="13" t="s">
        <v>519</v>
      </c>
      <c r="D129" s="36">
        <v>17612</v>
      </c>
    </row>
    <row r="130" spans="1:5" ht="15.75" x14ac:dyDescent="0.25">
      <c r="A130" s="28" t="s">
        <v>520</v>
      </c>
      <c r="B130" s="13" t="s">
        <v>257</v>
      </c>
      <c r="C130" s="13" t="s">
        <v>351</v>
      </c>
      <c r="D130" s="36">
        <v>14520</v>
      </c>
    </row>
    <row r="131" spans="1:5" x14ac:dyDescent="0.25">
      <c r="A131" t="s">
        <v>420</v>
      </c>
      <c r="B131" t="s">
        <v>313</v>
      </c>
      <c r="C131" t="s">
        <v>41</v>
      </c>
      <c r="D131" s="37">
        <v>6050</v>
      </c>
      <c r="E131" s="11"/>
    </row>
    <row r="132" spans="1:5" x14ac:dyDescent="0.25">
      <c r="A132" t="s">
        <v>495</v>
      </c>
      <c r="B132" t="s">
        <v>496</v>
      </c>
      <c r="C132" t="s">
        <v>414</v>
      </c>
      <c r="D132" s="37">
        <v>530155</v>
      </c>
      <c r="E132" s="11"/>
    </row>
    <row r="133" spans="1:5" x14ac:dyDescent="0.25">
      <c r="A133" t="s">
        <v>11</v>
      </c>
      <c r="D133" s="46">
        <f>SUM(D129:D132)</f>
        <v>568337</v>
      </c>
      <c r="E133" s="11">
        <f>SUM(D133)</f>
        <v>568337</v>
      </c>
    </row>
    <row r="134" spans="1:5" x14ac:dyDescent="0.25">
      <c r="D134" s="37"/>
      <c r="E134" s="11"/>
    </row>
    <row r="135" spans="1:5" ht="15.75" x14ac:dyDescent="0.25">
      <c r="A135" s="2" t="s">
        <v>507</v>
      </c>
      <c r="B135" s="2"/>
      <c r="C135" s="2"/>
      <c r="D135" s="2" t="s">
        <v>421</v>
      </c>
    </row>
    <row r="136" spans="1:5" x14ac:dyDescent="0.25">
      <c r="A136" s="22" t="s">
        <v>423</v>
      </c>
      <c r="B136" s="22" t="s">
        <v>424</v>
      </c>
      <c r="C136" s="22" t="s">
        <v>425</v>
      </c>
      <c r="D136" s="36">
        <v>5500</v>
      </c>
    </row>
    <row r="137" spans="1:5" x14ac:dyDescent="0.25">
      <c r="A137" t="s">
        <v>422</v>
      </c>
      <c r="B137" t="s">
        <v>424</v>
      </c>
      <c r="C137" t="s">
        <v>426</v>
      </c>
      <c r="D137" s="1">
        <v>46000</v>
      </c>
    </row>
    <row r="138" spans="1:5" x14ac:dyDescent="0.25">
      <c r="A138" t="s">
        <v>468</v>
      </c>
      <c r="B138" t="s">
        <v>424</v>
      </c>
      <c r="C138" t="s">
        <v>41</v>
      </c>
      <c r="D138" s="1">
        <v>27000</v>
      </c>
    </row>
    <row r="139" spans="1:5" x14ac:dyDescent="0.25">
      <c r="A139" t="s">
        <v>508</v>
      </c>
      <c r="B139" t="s">
        <v>313</v>
      </c>
      <c r="C139" t="s">
        <v>509</v>
      </c>
      <c r="D139" s="1">
        <v>39930</v>
      </c>
    </row>
    <row r="140" spans="1:5" x14ac:dyDescent="0.25">
      <c r="A140" t="s">
        <v>535</v>
      </c>
      <c r="B140" t="s">
        <v>424</v>
      </c>
      <c r="C140" t="s">
        <v>536</v>
      </c>
      <c r="D140" s="1">
        <v>1500</v>
      </c>
    </row>
    <row r="141" spans="1:5" x14ac:dyDescent="0.25">
      <c r="A141" t="s">
        <v>545</v>
      </c>
      <c r="B141" t="s">
        <v>424</v>
      </c>
      <c r="C141" t="s">
        <v>546</v>
      </c>
      <c r="D141" s="1">
        <v>22000</v>
      </c>
    </row>
    <row r="142" spans="1:5" x14ac:dyDescent="0.25">
      <c r="A142" t="s">
        <v>11</v>
      </c>
      <c r="D142" s="20">
        <f>SUM(D136:D141)</f>
        <v>141930</v>
      </c>
      <c r="E142" s="11">
        <f>SUM(D142)</f>
        <v>141930</v>
      </c>
    </row>
    <row r="143" spans="1:5" x14ac:dyDescent="0.25">
      <c r="D143" s="21"/>
      <c r="E143" s="11"/>
    </row>
    <row r="144" spans="1:5" ht="15.75" x14ac:dyDescent="0.25">
      <c r="A144" s="2" t="s">
        <v>427</v>
      </c>
      <c r="B144" s="2"/>
      <c r="C144" s="2"/>
      <c r="D144" s="6" t="s">
        <v>428</v>
      </c>
    </row>
    <row r="145" spans="1:5" x14ac:dyDescent="0.25">
      <c r="A145" s="22" t="s">
        <v>429</v>
      </c>
      <c r="B145" s="22" t="s">
        <v>430</v>
      </c>
      <c r="C145" s="22" t="s">
        <v>431</v>
      </c>
      <c r="D145" s="16">
        <v>27258.880000000001</v>
      </c>
    </row>
    <row r="146" spans="1:5" x14ac:dyDescent="0.25">
      <c r="A146" s="22" t="s">
        <v>432</v>
      </c>
      <c r="B146" t="s">
        <v>418</v>
      </c>
      <c r="C146" t="s">
        <v>41</v>
      </c>
      <c r="D146" s="21">
        <v>84700</v>
      </c>
    </row>
    <row r="147" spans="1:5" x14ac:dyDescent="0.25">
      <c r="A147" s="22" t="s">
        <v>11</v>
      </c>
      <c r="D147" s="20">
        <f>SUM(D145:D146)</f>
        <v>111958.88</v>
      </c>
      <c r="E147" s="11">
        <f>SUM(D147)</f>
        <v>111958.88</v>
      </c>
    </row>
    <row r="148" spans="1:5" x14ac:dyDescent="0.25">
      <c r="D148" s="21"/>
      <c r="E148" s="11"/>
    </row>
    <row r="149" spans="1:5" x14ac:dyDescent="0.25">
      <c r="D149" s="21"/>
      <c r="E149" s="11"/>
    </row>
    <row r="150" spans="1:5" ht="15.75" x14ac:dyDescent="0.25">
      <c r="A150" s="2" t="s">
        <v>523</v>
      </c>
      <c r="B150" s="2"/>
      <c r="C150" s="2"/>
      <c r="D150" s="6" t="s">
        <v>433</v>
      </c>
    </row>
    <row r="151" spans="1:5" x14ac:dyDescent="0.25">
      <c r="A151" t="s">
        <v>434</v>
      </c>
      <c r="B151" t="s">
        <v>435</v>
      </c>
      <c r="C151" t="s">
        <v>436</v>
      </c>
      <c r="D151" s="1">
        <v>10000</v>
      </c>
    </row>
    <row r="152" spans="1:5" x14ac:dyDescent="0.25">
      <c r="A152" t="s">
        <v>437</v>
      </c>
      <c r="B152" t="s">
        <v>438</v>
      </c>
      <c r="C152" t="s">
        <v>41</v>
      </c>
      <c r="D152" s="1">
        <v>15000</v>
      </c>
    </row>
    <row r="153" spans="1:5" x14ac:dyDescent="0.25">
      <c r="A153" t="s">
        <v>492</v>
      </c>
      <c r="B153" t="s">
        <v>493</v>
      </c>
      <c r="C153" s="30" t="s">
        <v>494</v>
      </c>
      <c r="D153" s="1">
        <v>14520</v>
      </c>
    </row>
    <row r="154" spans="1:5" x14ac:dyDescent="0.25">
      <c r="A154" t="s">
        <v>522</v>
      </c>
      <c r="B154" t="s">
        <v>438</v>
      </c>
      <c r="C154" s="30" t="s">
        <v>41</v>
      </c>
      <c r="D154" s="1">
        <v>25000</v>
      </c>
    </row>
    <row r="155" spans="1:5" x14ac:dyDescent="0.25">
      <c r="A155" t="s">
        <v>531</v>
      </c>
      <c r="B155" t="s">
        <v>532</v>
      </c>
      <c r="C155" s="30"/>
      <c r="D155" s="1">
        <v>12500</v>
      </c>
    </row>
    <row r="156" spans="1:5" x14ac:dyDescent="0.25">
      <c r="A156" t="s">
        <v>560</v>
      </c>
      <c r="B156" t="s">
        <v>561</v>
      </c>
      <c r="C156" s="30" t="s">
        <v>414</v>
      </c>
      <c r="D156" s="1">
        <v>1119471.01</v>
      </c>
    </row>
    <row r="157" spans="1:5" x14ac:dyDescent="0.25">
      <c r="A157" t="s">
        <v>11</v>
      </c>
      <c r="C157" s="30"/>
      <c r="D157" s="1">
        <f>SUM(D151:D156)</f>
        <v>1196491.01</v>
      </c>
      <c r="E157" s="11">
        <f>SUM(D157)</f>
        <v>1196491.01</v>
      </c>
    </row>
    <row r="158" spans="1:5" x14ac:dyDescent="0.25">
      <c r="C158" s="30"/>
      <c r="D158" s="1"/>
    </row>
    <row r="159" spans="1:5" x14ac:dyDescent="0.25">
      <c r="A159" s="10" t="s">
        <v>564</v>
      </c>
      <c r="C159" s="30"/>
      <c r="D159" s="11" t="s">
        <v>565</v>
      </c>
    </row>
    <row r="160" spans="1:5" x14ac:dyDescent="0.25">
      <c r="A160" t="s">
        <v>562</v>
      </c>
      <c r="B160" t="s">
        <v>561</v>
      </c>
      <c r="C160" s="30" t="s">
        <v>563</v>
      </c>
      <c r="D160" s="1">
        <v>39842.879999999997</v>
      </c>
    </row>
    <row r="161" spans="1:5" x14ac:dyDescent="0.25">
      <c r="A161" t="s">
        <v>11</v>
      </c>
      <c r="D161" s="20">
        <f>SUM(D160)</f>
        <v>39842.879999999997</v>
      </c>
      <c r="E161" s="11">
        <f>SUM(D161)</f>
        <v>39842.879999999997</v>
      </c>
    </row>
    <row r="162" spans="1:5" x14ac:dyDescent="0.25">
      <c r="D162" s="21"/>
      <c r="E162" s="11"/>
    </row>
    <row r="163" spans="1:5" x14ac:dyDescent="0.25">
      <c r="D163" s="1"/>
    </row>
    <row r="164" spans="1:5" ht="15.75" x14ac:dyDescent="0.25">
      <c r="A164" s="2" t="s">
        <v>451</v>
      </c>
      <c r="B164" s="2"/>
      <c r="C164" s="2"/>
      <c r="D164" s="6" t="s">
        <v>439</v>
      </c>
    </row>
    <row r="165" spans="1:5" x14ac:dyDescent="0.25">
      <c r="A165" t="s">
        <v>440</v>
      </c>
      <c r="B165" t="s">
        <v>424</v>
      </c>
      <c r="C165" t="s">
        <v>425</v>
      </c>
      <c r="D165" s="1">
        <v>21000</v>
      </c>
      <c r="E165" s="11"/>
    </row>
    <row r="166" spans="1:5" x14ac:dyDescent="0.25">
      <c r="A166" t="s">
        <v>465</v>
      </c>
      <c r="B166" t="s">
        <v>424</v>
      </c>
      <c r="C166" t="s">
        <v>41</v>
      </c>
      <c r="D166" s="1">
        <v>107500</v>
      </c>
      <c r="E166" s="10"/>
    </row>
    <row r="167" spans="1:5" x14ac:dyDescent="0.25">
      <c r="A167" t="s">
        <v>11</v>
      </c>
      <c r="D167" s="20">
        <f>SUM(D165:D166)</f>
        <v>128500</v>
      </c>
      <c r="E167" s="11">
        <f>SUM(D167)</f>
        <v>128500</v>
      </c>
    </row>
    <row r="168" spans="1:5" x14ac:dyDescent="0.25">
      <c r="D168" s="21"/>
      <c r="E168" s="11"/>
    </row>
    <row r="169" spans="1:5" x14ac:dyDescent="0.25">
      <c r="D169" s="1"/>
      <c r="E169" s="10"/>
    </row>
    <row r="170" spans="1:5" ht="15.75" x14ac:dyDescent="0.25">
      <c r="A170" s="2" t="s">
        <v>452</v>
      </c>
      <c r="B170" s="2"/>
      <c r="D170" s="6" t="s">
        <v>441</v>
      </c>
      <c r="E170" s="10"/>
    </row>
    <row r="171" spans="1:5" x14ac:dyDescent="0.25">
      <c r="A171" s="22" t="s">
        <v>442</v>
      </c>
      <c r="B171" s="22" t="s">
        <v>424</v>
      </c>
      <c r="C171" t="s">
        <v>443</v>
      </c>
      <c r="D171" s="1">
        <v>6000</v>
      </c>
      <c r="E171" s="11"/>
    </row>
    <row r="172" spans="1:5" x14ac:dyDescent="0.25">
      <c r="A172" s="22" t="s">
        <v>465</v>
      </c>
      <c r="B172" s="22" t="s">
        <v>424</v>
      </c>
      <c r="C172" t="s">
        <v>41</v>
      </c>
      <c r="D172" s="1">
        <v>107500</v>
      </c>
      <c r="E172" s="11"/>
    </row>
    <row r="173" spans="1:5" x14ac:dyDescent="0.25">
      <c r="A173" s="22" t="s">
        <v>11</v>
      </c>
      <c r="B173" s="22"/>
      <c r="D173" s="20">
        <f>SUM(D171:D172)</f>
        <v>113500</v>
      </c>
      <c r="E173" s="11">
        <f>SUM(D173)</f>
        <v>113500</v>
      </c>
    </row>
    <row r="174" spans="1:5" x14ac:dyDescent="0.25">
      <c r="A174" s="22"/>
      <c r="B174" s="22"/>
      <c r="D174" s="16"/>
      <c r="E174" s="11"/>
    </row>
    <row r="175" spans="1:5" ht="15.75" x14ac:dyDescent="0.25">
      <c r="A175" s="2"/>
      <c r="B175" s="22"/>
      <c r="D175" s="33"/>
      <c r="E175" s="11"/>
    </row>
    <row r="176" spans="1:5" ht="15.75" x14ac:dyDescent="0.25">
      <c r="A176" s="2" t="s">
        <v>463</v>
      </c>
      <c r="B176" s="22"/>
      <c r="D176" s="33" t="s">
        <v>459</v>
      </c>
      <c r="E176" s="11"/>
    </row>
    <row r="177" spans="1:5" x14ac:dyDescent="0.25">
      <c r="A177" s="22" t="s">
        <v>456</v>
      </c>
      <c r="B177" s="22" t="s">
        <v>457</v>
      </c>
      <c r="C177" t="s">
        <v>458</v>
      </c>
      <c r="D177" s="16">
        <v>3000</v>
      </c>
      <c r="E177" s="11"/>
    </row>
    <row r="178" spans="1:5" x14ac:dyDescent="0.25">
      <c r="A178" s="22" t="s">
        <v>460</v>
      </c>
      <c r="B178" s="22" t="s">
        <v>461</v>
      </c>
      <c r="C178" t="s">
        <v>462</v>
      </c>
      <c r="D178" s="16">
        <v>16940</v>
      </c>
      <c r="E178" s="11"/>
    </row>
    <row r="179" spans="1:5" x14ac:dyDescent="0.25">
      <c r="A179" s="22" t="s">
        <v>470</v>
      </c>
      <c r="B179" s="22" t="s">
        <v>471</v>
      </c>
      <c r="C179" t="s">
        <v>41</v>
      </c>
      <c r="D179" s="16">
        <v>118580</v>
      </c>
      <c r="E179" s="11"/>
    </row>
    <row r="180" spans="1:5" x14ac:dyDescent="0.25">
      <c r="A180" s="22" t="s">
        <v>479</v>
      </c>
      <c r="B180" s="22" t="s">
        <v>480</v>
      </c>
      <c r="C180" t="s">
        <v>481</v>
      </c>
      <c r="D180" s="16">
        <v>4235</v>
      </c>
      <c r="E180" s="11"/>
    </row>
    <row r="181" spans="1:5" ht="15.75" x14ac:dyDescent="0.25">
      <c r="A181" s="13" t="s">
        <v>11</v>
      </c>
      <c r="B181" s="22"/>
      <c r="D181" s="23">
        <f>SUM(D177:D180)</f>
        <v>142755</v>
      </c>
      <c r="E181" s="11">
        <f>SUM(D181)</f>
        <v>142755</v>
      </c>
    </row>
    <row r="182" spans="1:5" ht="15.75" x14ac:dyDescent="0.25">
      <c r="A182" s="2"/>
      <c r="B182" s="22"/>
      <c r="D182" s="16"/>
      <c r="E182" s="11"/>
    </row>
    <row r="183" spans="1:5" ht="15.75" x14ac:dyDescent="0.25">
      <c r="A183" s="2"/>
      <c r="B183" s="22"/>
      <c r="D183" s="33"/>
      <c r="E183" s="11"/>
    </row>
    <row r="184" spans="1:5" ht="15.75" x14ac:dyDescent="0.25">
      <c r="A184" s="2" t="s">
        <v>489</v>
      </c>
      <c r="B184" s="22"/>
      <c r="D184" s="33" t="s">
        <v>490</v>
      </c>
      <c r="E184" s="11"/>
    </row>
    <row r="185" spans="1:5" x14ac:dyDescent="0.25">
      <c r="A185" s="22" t="s">
        <v>491</v>
      </c>
      <c r="B185" s="22" t="s">
        <v>313</v>
      </c>
      <c r="C185" t="s">
        <v>41</v>
      </c>
      <c r="D185" s="16">
        <v>36300</v>
      </c>
      <c r="E185" s="11">
        <f>SUM(D185)</f>
        <v>36300</v>
      </c>
    </row>
    <row r="186" spans="1:5" x14ac:dyDescent="0.25">
      <c r="A186" s="22"/>
      <c r="B186" s="22"/>
      <c r="D186" s="16"/>
      <c r="E186" s="11"/>
    </row>
    <row r="187" spans="1:5" x14ac:dyDescent="0.25">
      <c r="A187" s="22"/>
      <c r="B187" s="22"/>
      <c r="D187" s="16"/>
      <c r="E187" s="11"/>
    </row>
    <row r="188" spans="1:5" x14ac:dyDescent="0.25">
      <c r="A188" s="22"/>
      <c r="B188" s="22"/>
      <c r="D188" s="16"/>
      <c r="E188" s="11"/>
    </row>
    <row r="189" spans="1:5" ht="15.75" x14ac:dyDescent="0.25">
      <c r="A189" s="2" t="s">
        <v>510</v>
      </c>
      <c r="B189" s="22"/>
      <c r="D189" s="33" t="s">
        <v>511</v>
      </c>
      <c r="E189" s="11"/>
    </row>
    <row r="190" spans="1:5" x14ac:dyDescent="0.25">
      <c r="A190" s="28" t="s">
        <v>512</v>
      </c>
      <c r="B190" s="22" t="s">
        <v>513</v>
      </c>
      <c r="C190" t="s">
        <v>514</v>
      </c>
      <c r="D190" s="16">
        <v>96800</v>
      </c>
      <c r="E190" s="11">
        <f>SUM(D190)</f>
        <v>96800</v>
      </c>
    </row>
    <row r="191" spans="1:5" x14ac:dyDescent="0.25">
      <c r="A191" s="28"/>
      <c r="B191" s="22"/>
      <c r="D191" s="16"/>
      <c r="E191" s="11"/>
    </row>
    <row r="192" spans="1:5" x14ac:dyDescent="0.25">
      <c r="A192" s="28"/>
      <c r="B192" s="22"/>
      <c r="D192" s="16"/>
      <c r="E192" s="11"/>
    </row>
    <row r="193" spans="1:5" x14ac:dyDescent="0.25">
      <c r="A193" s="28"/>
      <c r="B193" s="22"/>
      <c r="D193" s="16"/>
      <c r="E193" s="11"/>
    </row>
    <row r="194" spans="1:5" x14ac:dyDescent="0.25">
      <c r="A194" s="28"/>
      <c r="B194" s="22"/>
      <c r="D194" s="16"/>
      <c r="E194" s="11"/>
    </row>
    <row r="195" spans="1:5" x14ac:dyDescent="0.25">
      <c r="A195" s="28"/>
      <c r="B195" s="22"/>
      <c r="D195" s="16"/>
      <c r="E195" s="11"/>
    </row>
    <row r="196" spans="1:5" x14ac:dyDescent="0.25">
      <c r="A196" s="28"/>
      <c r="B196" s="22"/>
      <c r="D196" s="16"/>
      <c r="E196" s="11"/>
    </row>
    <row r="197" spans="1:5" x14ac:dyDescent="0.25">
      <c r="A197" s="28"/>
      <c r="B197" s="22"/>
      <c r="D197" s="16"/>
      <c r="E197" s="11"/>
    </row>
    <row r="198" spans="1:5" x14ac:dyDescent="0.25">
      <c r="A198" s="28"/>
      <c r="B198" s="22"/>
      <c r="D198" s="16"/>
      <c r="E198" s="11"/>
    </row>
    <row r="199" spans="1:5" ht="22.5" x14ac:dyDescent="0.45">
      <c r="A199" s="34" t="s">
        <v>524</v>
      </c>
      <c r="D199" s="1"/>
      <c r="E199" s="10"/>
    </row>
    <row r="200" spans="1:5" ht="22.5" x14ac:dyDescent="0.45">
      <c r="A200" s="34"/>
      <c r="D200" s="1"/>
      <c r="E200" s="10"/>
    </row>
    <row r="201" spans="1:5" ht="15.75" x14ac:dyDescent="0.25">
      <c r="A201" s="38" t="s">
        <v>309</v>
      </c>
      <c r="D201" s="10" t="s">
        <v>485</v>
      </c>
      <c r="E201" s="10"/>
    </row>
    <row r="202" spans="1:5" x14ac:dyDescent="0.25">
      <c r="A202" s="36" t="s">
        <v>482</v>
      </c>
      <c r="B202" t="s">
        <v>483</v>
      </c>
      <c r="C202" t="s">
        <v>484</v>
      </c>
      <c r="D202" s="1">
        <v>14000</v>
      </c>
      <c r="E202" s="10"/>
    </row>
    <row r="203" spans="1:5" x14ac:dyDescent="0.25">
      <c r="A203" s="36"/>
      <c r="C203" t="s">
        <v>552</v>
      </c>
      <c r="D203" s="1">
        <v>970.2</v>
      </c>
      <c r="E203" s="10"/>
    </row>
    <row r="204" spans="1:5" x14ac:dyDescent="0.25">
      <c r="A204" s="22" t="s">
        <v>102</v>
      </c>
      <c r="B204" t="s">
        <v>103</v>
      </c>
      <c r="C204" t="s">
        <v>104</v>
      </c>
      <c r="D204" s="1">
        <v>27650</v>
      </c>
      <c r="E204" s="10"/>
    </row>
    <row r="205" spans="1:5" x14ac:dyDescent="0.25">
      <c r="A205" s="22"/>
      <c r="D205" s="20">
        <f>SUM(D202:D204)</f>
        <v>42620.2</v>
      </c>
      <c r="E205" s="11">
        <f>SUM(D205)</f>
        <v>42620.2</v>
      </c>
    </row>
    <row r="206" spans="1:5" x14ac:dyDescent="0.25">
      <c r="A206" s="22"/>
      <c r="D206" s="1"/>
      <c r="E206" s="11"/>
    </row>
    <row r="207" spans="1:5" x14ac:dyDescent="0.25">
      <c r="D207" s="1"/>
      <c r="E207" s="10"/>
    </row>
    <row r="208" spans="1:5" ht="15.75" x14ac:dyDescent="0.25">
      <c r="A208" s="39" t="s">
        <v>308</v>
      </c>
    </row>
    <row r="209" spans="1:5" x14ac:dyDescent="0.25">
      <c r="A209" s="22" t="s">
        <v>98</v>
      </c>
      <c r="B209" t="s">
        <v>444</v>
      </c>
      <c r="C209" t="s">
        <v>445</v>
      </c>
      <c r="D209" s="1">
        <v>9680</v>
      </c>
      <c r="E209" s="11">
        <f>SUM(D209)</f>
        <v>9680</v>
      </c>
    </row>
    <row r="210" spans="1:5" x14ac:dyDescent="0.25">
      <c r="A210" s="22"/>
      <c r="D210" s="1"/>
      <c r="E210" s="11"/>
    </row>
    <row r="211" spans="1:5" x14ac:dyDescent="0.25">
      <c r="A211" s="22"/>
      <c r="D211" s="1"/>
      <c r="E211" s="11"/>
    </row>
    <row r="212" spans="1:5" ht="15.75" x14ac:dyDescent="0.25">
      <c r="A212" s="8" t="s">
        <v>311</v>
      </c>
    </row>
    <row r="213" spans="1:5" x14ac:dyDescent="0.25">
      <c r="A213" s="22" t="s">
        <v>210</v>
      </c>
      <c r="B213" t="s">
        <v>103</v>
      </c>
      <c r="C213" t="s">
        <v>211</v>
      </c>
      <c r="D213" s="16">
        <v>99800</v>
      </c>
      <c r="E213" s="11">
        <f>SUM(D213)</f>
        <v>99800</v>
      </c>
    </row>
    <row r="214" spans="1:5" x14ac:dyDescent="0.25">
      <c r="A214" s="30"/>
    </row>
    <row r="216" spans="1:5" ht="15.75" x14ac:dyDescent="0.25">
      <c r="A216" s="38" t="s">
        <v>310</v>
      </c>
    </row>
    <row r="217" spans="1:5" x14ac:dyDescent="0.25">
      <c r="A217" s="22" t="s">
        <v>215</v>
      </c>
      <c r="B217" t="s">
        <v>424</v>
      </c>
      <c r="C217" t="s">
        <v>446</v>
      </c>
      <c r="D217" s="16">
        <v>8500</v>
      </c>
    </row>
    <row r="218" spans="1:5" x14ac:dyDescent="0.25">
      <c r="A218" s="22" t="s">
        <v>227</v>
      </c>
      <c r="B218" t="s">
        <v>228</v>
      </c>
      <c r="C218" t="s">
        <v>447</v>
      </c>
      <c r="D218" s="16">
        <v>1285</v>
      </c>
    </row>
    <row r="219" spans="1:5" x14ac:dyDescent="0.25">
      <c r="A219" s="22" t="s">
        <v>11</v>
      </c>
      <c r="D219" s="23">
        <f>SUM(D217:D218)</f>
        <v>9785</v>
      </c>
      <c r="E219" s="11">
        <f>SUM(D219)</f>
        <v>9785</v>
      </c>
    </row>
    <row r="220" spans="1:5" x14ac:dyDescent="0.25">
      <c r="A220" s="22"/>
      <c r="D220" s="16"/>
      <c r="E220" s="11"/>
    </row>
    <row r="221" spans="1:5" x14ac:dyDescent="0.25">
      <c r="D221" s="16"/>
      <c r="E221" s="11"/>
    </row>
    <row r="222" spans="1:5" ht="15.75" x14ac:dyDescent="0.25">
      <c r="A222" s="8" t="s">
        <v>525</v>
      </c>
      <c r="D222" s="18" t="s">
        <v>526</v>
      </c>
      <c r="E222" s="11"/>
    </row>
    <row r="223" spans="1:5" x14ac:dyDescent="0.25">
      <c r="A223" s="22" t="s">
        <v>527</v>
      </c>
      <c r="B223" t="s">
        <v>521</v>
      </c>
      <c r="C223" t="s">
        <v>528</v>
      </c>
      <c r="D223" s="16">
        <v>225762.95</v>
      </c>
      <c r="E223" s="11"/>
    </row>
    <row r="224" spans="1:5" x14ac:dyDescent="0.25">
      <c r="A224" s="22"/>
      <c r="C224" t="s">
        <v>553</v>
      </c>
      <c r="D224" s="16">
        <v>15645.37</v>
      </c>
      <c r="E224" s="11"/>
    </row>
    <row r="225" spans="1:5" ht="15.75" x14ac:dyDescent="0.25">
      <c r="A225" s="22" t="s">
        <v>529</v>
      </c>
      <c r="B225" t="s">
        <v>449</v>
      </c>
      <c r="C225" t="s">
        <v>450</v>
      </c>
      <c r="D225" s="45">
        <v>37147</v>
      </c>
      <c r="E225" s="11"/>
    </row>
    <row r="226" spans="1:5" ht="15.75" x14ac:dyDescent="0.25">
      <c r="A226" s="22"/>
      <c r="C226" t="s">
        <v>554</v>
      </c>
      <c r="D226" s="45">
        <v>2574.29</v>
      </c>
      <c r="E226" s="11"/>
    </row>
    <row r="227" spans="1:5" ht="15.75" x14ac:dyDescent="0.25">
      <c r="A227" s="22" t="s">
        <v>530</v>
      </c>
      <c r="B227" t="s">
        <v>254</v>
      </c>
      <c r="C227" t="s">
        <v>541</v>
      </c>
      <c r="D227" s="45">
        <v>45365.25</v>
      </c>
      <c r="E227" s="11"/>
    </row>
    <row r="228" spans="1:5" ht="15.75" x14ac:dyDescent="0.25">
      <c r="A228" s="22"/>
      <c r="C228" t="s">
        <v>555</v>
      </c>
      <c r="D228" s="45">
        <v>3143.81</v>
      </c>
      <c r="E228" s="11"/>
    </row>
    <row r="229" spans="1:5" ht="15.75" x14ac:dyDescent="0.25">
      <c r="A229" s="22" t="s">
        <v>537</v>
      </c>
      <c r="B229" t="s">
        <v>551</v>
      </c>
      <c r="C229" t="s">
        <v>538</v>
      </c>
      <c r="D229" s="45">
        <v>3152</v>
      </c>
      <c r="E229" s="11"/>
    </row>
    <row r="230" spans="1:5" ht="15.75" x14ac:dyDescent="0.25">
      <c r="A230" s="22" t="s">
        <v>539</v>
      </c>
      <c r="B230" t="s">
        <v>254</v>
      </c>
      <c r="C230" t="s">
        <v>540</v>
      </c>
      <c r="D230" s="45">
        <v>15078</v>
      </c>
      <c r="E230" s="11"/>
    </row>
    <row r="231" spans="1:5" ht="15.75" x14ac:dyDescent="0.25">
      <c r="A231" s="22"/>
      <c r="C231" t="s">
        <v>556</v>
      </c>
      <c r="D231" s="45">
        <v>1044.9100000000001</v>
      </c>
      <c r="E231" s="11"/>
    </row>
    <row r="232" spans="1:5" ht="15.75" x14ac:dyDescent="0.25">
      <c r="A232" s="22" t="s">
        <v>542</v>
      </c>
      <c r="B232" t="s">
        <v>543</v>
      </c>
      <c r="C232" t="s">
        <v>544</v>
      </c>
      <c r="D232" s="45">
        <v>61508</v>
      </c>
      <c r="E232" s="11"/>
    </row>
    <row r="233" spans="1:5" ht="15.75" x14ac:dyDescent="0.25">
      <c r="A233" s="22"/>
      <c r="C233" t="s">
        <v>557</v>
      </c>
      <c r="D233" s="45">
        <v>4262.5</v>
      </c>
      <c r="E233" s="11"/>
    </row>
    <row r="234" spans="1:5" ht="15.75" x14ac:dyDescent="0.25">
      <c r="A234" s="22" t="s">
        <v>547</v>
      </c>
      <c r="B234" t="s">
        <v>449</v>
      </c>
      <c r="C234" t="s">
        <v>450</v>
      </c>
      <c r="D234" s="45">
        <v>10796</v>
      </c>
      <c r="E234" s="11"/>
    </row>
    <row r="235" spans="1:5" ht="15.75" x14ac:dyDescent="0.25">
      <c r="A235" s="22"/>
      <c r="C235" t="s">
        <v>558</v>
      </c>
      <c r="D235" s="45">
        <v>748.16</v>
      </c>
      <c r="E235" s="11"/>
    </row>
    <row r="236" spans="1:5" ht="15.75" x14ac:dyDescent="0.25">
      <c r="A236" s="22" t="s">
        <v>548</v>
      </c>
      <c r="B236" t="s">
        <v>521</v>
      </c>
      <c r="C236" t="s">
        <v>549</v>
      </c>
      <c r="D236" s="45">
        <v>10250</v>
      </c>
      <c r="E236" s="11"/>
    </row>
    <row r="237" spans="1:5" ht="15.75" x14ac:dyDescent="0.25">
      <c r="A237" s="22"/>
      <c r="C237" t="s">
        <v>559</v>
      </c>
      <c r="D237" s="45">
        <v>710.33</v>
      </c>
      <c r="E237" s="11"/>
    </row>
    <row r="238" spans="1:5" ht="15.75" x14ac:dyDescent="0.25">
      <c r="A238" s="22" t="s">
        <v>11</v>
      </c>
      <c r="D238" s="19">
        <f>SUM(D223:D237)</f>
        <v>437188.56999999995</v>
      </c>
      <c r="E238" s="11">
        <f>SUM(D238)</f>
        <v>437188.56999999995</v>
      </c>
    </row>
    <row r="239" spans="1:5" ht="15.75" x14ac:dyDescent="0.25">
      <c r="A239" s="22"/>
      <c r="D239" s="45"/>
      <c r="E239" s="11"/>
    </row>
    <row r="240" spans="1:5" ht="15.75" x14ac:dyDescent="0.25">
      <c r="A240" s="40" t="s">
        <v>190</v>
      </c>
      <c r="B240" s="41"/>
      <c r="C240" s="41"/>
      <c r="D240" s="41"/>
      <c r="E240" s="42">
        <f>E2+E5+E18+E23+E26+E30+E34+E40+E47+E54+E57+E60+E66+E69+E77+E80+E86+E93+E98+E101+E105+E114+E122+E125+E133+E142+E147+E157+E161+E167+E173+E181+E185+E190+E205+E209+E213+E219+E238</f>
        <v>6682944.1499999994</v>
      </c>
    </row>
    <row r="241" spans="1:5" x14ac:dyDescent="0.25">
      <c r="E241" t="s">
        <v>455</v>
      </c>
    </row>
    <row r="243" spans="1:5" x14ac:dyDescent="0.25">
      <c r="A243" t="s">
        <v>448</v>
      </c>
    </row>
    <row r="244" spans="1:5" x14ac:dyDescent="0.25">
      <c r="A244" t="s">
        <v>550</v>
      </c>
    </row>
  </sheetData>
  <pageMargins left="0.7" right="0.7" top="0.78740157499999996" bottom="0.78740157499999996" header="0.3" footer="0.3"/>
  <pageSetup paperSize="9" orientation="portrait" r:id="rId1"/>
  <headerFooter>
    <oddHeader xml:space="preserve">&amp;C&amp;"-,Tučné"&amp;12Nedokončené investice k 31. 12. 2018
&amp;R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42"/>
  <sheetViews>
    <sheetView view="pageLayout" topLeftCell="A61" workbookViewId="0">
      <selection activeCell="D93" sqref="D93"/>
    </sheetView>
  </sheetViews>
  <sheetFormatPr defaultRowHeight="15" x14ac:dyDescent="0.25"/>
  <cols>
    <col min="1" max="1" width="12.28515625" customWidth="1"/>
    <col min="2" max="2" width="21.42578125" customWidth="1"/>
    <col min="3" max="3" width="25.7109375" customWidth="1"/>
    <col min="4" max="4" width="12.85546875" customWidth="1"/>
    <col min="5" max="5" width="14.7109375" customWidth="1"/>
  </cols>
  <sheetData>
    <row r="1" spans="1:5" ht="15.75" x14ac:dyDescent="0.25">
      <c r="A1" s="2" t="s">
        <v>320</v>
      </c>
      <c r="B1" s="2"/>
      <c r="C1" s="2"/>
      <c r="D1" s="6" t="s">
        <v>151</v>
      </c>
      <c r="E1" s="11"/>
    </row>
    <row r="2" spans="1:5" x14ac:dyDescent="0.25">
      <c r="A2" t="s">
        <v>321</v>
      </c>
      <c r="B2" t="s">
        <v>322</v>
      </c>
      <c r="C2" t="s">
        <v>327</v>
      </c>
      <c r="D2" s="1">
        <v>199500</v>
      </c>
      <c r="E2" s="11"/>
    </row>
    <row r="3" spans="1:5" x14ac:dyDescent="0.25">
      <c r="A3" t="s">
        <v>323</v>
      </c>
      <c r="B3" t="s">
        <v>322</v>
      </c>
      <c r="C3" t="s">
        <v>328</v>
      </c>
      <c r="D3" s="1">
        <v>215250</v>
      </c>
      <c r="E3" s="11"/>
    </row>
    <row r="4" spans="1:5" x14ac:dyDescent="0.25">
      <c r="A4" t="s">
        <v>324</v>
      </c>
      <c r="B4" t="s">
        <v>322</v>
      </c>
      <c r="C4" t="s">
        <v>329</v>
      </c>
      <c r="D4" s="1">
        <v>40460</v>
      </c>
      <c r="E4" s="11"/>
    </row>
    <row r="5" spans="1:5" x14ac:dyDescent="0.25">
      <c r="A5" t="s">
        <v>325</v>
      </c>
      <c r="B5" t="s">
        <v>322</v>
      </c>
      <c r="C5" t="s">
        <v>327</v>
      </c>
      <c r="D5" s="1">
        <v>109480</v>
      </c>
      <c r="E5" s="11"/>
    </row>
    <row r="6" spans="1:5" x14ac:dyDescent="0.25">
      <c r="A6" t="s">
        <v>326</v>
      </c>
      <c r="B6" t="s">
        <v>322</v>
      </c>
      <c r="C6" t="s">
        <v>327</v>
      </c>
      <c r="D6" s="1">
        <v>59500</v>
      </c>
      <c r="E6" s="11"/>
    </row>
    <row r="7" spans="1:5" x14ac:dyDescent="0.25">
      <c r="D7" s="1"/>
      <c r="E7" s="11"/>
    </row>
    <row r="8" spans="1:5" ht="15.75" x14ac:dyDescent="0.25">
      <c r="A8" s="2" t="s">
        <v>620</v>
      </c>
      <c r="C8" s="43" t="s">
        <v>503</v>
      </c>
      <c r="D8" s="1"/>
      <c r="E8" s="11"/>
    </row>
    <row r="9" spans="1:5" x14ac:dyDescent="0.25">
      <c r="A9" t="s">
        <v>504</v>
      </c>
      <c r="B9" t="s">
        <v>505</v>
      </c>
      <c r="C9" s="44" t="s">
        <v>506</v>
      </c>
      <c r="D9" s="1">
        <v>32670</v>
      </c>
      <c r="E9" s="11"/>
    </row>
    <row r="10" spans="1:5" x14ac:dyDescent="0.25">
      <c r="A10" t="s">
        <v>469</v>
      </c>
      <c r="B10" s="28" t="s">
        <v>604</v>
      </c>
      <c r="C10" t="s">
        <v>327</v>
      </c>
      <c r="D10" s="1">
        <v>411400</v>
      </c>
      <c r="E10" s="11"/>
    </row>
    <row r="11" spans="1:5" x14ac:dyDescent="0.25">
      <c r="A11" t="s">
        <v>586</v>
      </c>
      <c r="B11" s="28" t="s">
        <v>587</v>
      </c>
      <c r="D11" s="1">
        <v>31500</v>
      </c>
      <c r="E11" s="11"/>
    </row>
    <row r="12" spans="1:5" x14ac:dyDescent="0.25">
      <c r="A12" t="s">
        <v>603</v>
      </c>
      <c r="B12" s="28" t="s">
        <v>604</v>
      </c>
      <c r="C12" t="s">
        <v>327</v>
      </c>
      <c r="D12" s="1">
        <v>375100</v>
      </c>
      <c r="E12" s="11"/>
    </row>
    <row r="13" spans="1:5" x14ac:dyDescent="0.25">
      <c r="A13" t="s">
        <v>625</v>
      </c>
      <c r="B13" t="s">
        <v>626</v>
      </c>
      <c r="C13" t="s">
        <v>627</v>
      </c>
      <c r="D13" s="1">
        <v>3025</v>
      </c>
      <c r="E13" s="11"/>
    </row>
    <row r="14" spans="1:5" x14ac:dyDescent="0.25">
      <c r="A14" t="s">
        <v>665</v>
      </c>
      <c r="B14" s="28" t="s">
        <v>666</v>
      </c>
      <c r="C14" t="s">
        <v>667</v>
      </c>
      <c r="D14" s="1">
        <v>9075</v>
      </c>
      <c r="E14" s="11"/>
    </row>
    <row r="15" spans="1:5" x14ac:dyDescent="0.25">
      <c r="A15" t="s">
        <v>671</v>
      </c>
      <c r="B15" s="28" t="s">
        <v>505</v>
      </c>
      <c r="C15" t="s">
        <v>672</v>
      </c>
      <c r="D15" s="1">
        <v>21780</v>
      </c>
      <c r="E15" s="11"/>
    </row>
    <row r="16" spans="1:5" x14ac:dyDescent="0.25">
      <c r="D16" s="20">
        <f>SUM(D2:D15)</f>
        <v>1508740</v>
      </c>
      <c r="E16" s="11">
        <f>SUM(D16)</f>
        <v>1508740</v>
      </c>
    </row>
    <row r="17" spans="1:5" x14ac:dyDescent="0.25">
      <c r="D17" s="1"/>
      <c r="E17" s="11"/>
    </row>
    <row r="18" spans="1:5" ht="15.75" x14ac:dyDescent="0.25">
      <c r="A18" s="2"/>
      <c r="B18" s="2"/>
      <c r="C18" s="2"/>
      <c r="D18" s="6"/>
      <c r="E18" s="11"/>
    </row>
    <row r="19" spans="1:5" ht="15.75" x14ac:dyDescent="0.25">
      <c r="A19" s="2" t="s">
        <v>607</v>
      </c>
      <c r="C19" s="43" t="s">
        <v>605</v>
      </c>
      <c r="D19" s="1"/>
      <c r="E19" s="11"/>
    </row>
    <row r="20" spans="1:5" x14ac:dyDescent="0.25">
      <c r="A20" t="s">
        <v>606</v>
      </c>
      <c r="B20" t="s">
        <v>612</v>
      </c>
      <c r="C20" t="s">
        <v>41</v>
      </c>
      <c r="D20" s="1">
        <v>225060</v>
      </c>
      <c r="E20" s="11"/>
    </row>
    <row r="21" spans="1:5" x14ac:dyDescent="0.25">
      <c r="A21" t="s">
        <v>648</v>
      </c>
      <c r="B21" t="s">
        <v>612</v>
      </c>
      <c r="C21" t="s">
        <v>41</v>
      </c>
      <c r="D21" s="1">
        <v>405350</v>
      </c>
      <c r="E21" s="11"/>
    </row>
    <row r="22" spans="1:5" x14ac:dyDescent="0.25">
      <c r="D22" s="23">
        <f>SUM(D20:D21)</f>
        <v>630410</v>
      </c>
      <c r="E22" s="11">
        <f>SUM(D22)</f>
        <v>630410</v>
      </c>
    </row>
    <row r="23" spans="1:5" x14ac:dyDescent="0.25">
      <c r="D23" s="16"/>
      <c r="E23" s="11"/>
    </row>
    <row r="24" spans="1:5" x14ac:dyDescent="0.25">
      <c r="D24" s="1"/>
      <c r="E24" s="11"/>
    </row>
    <row r="25" spans="1:5" ht="15.75" x14ac:dyDescent="0.25">
      <c r="A25" s="2" t="s">
        <v>337</v>
      </c>
      <c r="B25" s="2"/>
      <c r="C25" s="2"/>
      <c r="D25" s="2" t="s">
        <v>169</v>
      </c>
      <c r="E25" s="10"/>
    </row>
    <row r="26" spans="1:5" x14ac:dyDescent="0.25">
      <c r="A26" t="s">
        <v>338</v>
      </c>
      <c r="B26" t="s">
        <v>322</v>
      </c>
      <c r="C26" t="s">
        <v>339</v>
      </c>
      <c r="D26" s="1">
        <v>45000</v>
      </c>
      <c r="E26" s="11">
        <f>SUM(D26)</f>
        <v>45000</v>
      </c>
    </row>
    <row r="27" spans="1:5" x14ac:dyDescent="0.25">
      <c r="D27" s="1"/>
      <c r="E27" s="11"/>
    </row>
    <row r="28" spans="1:5" x14ac:dyDescent="0.25">
      <c r="D28" s="1"/>
      <c r="E28" s="11"/>
    </row>
    <row r="29" spans="1:5" x14ac:dyDescent="0.25">
      <c r="D29" s="1"/>
      <c r="E29" s="11"/>
    </row>
    <row r="30" spans="1:5" ht="15.75" x14ac:dyDescent="0.25">
      <c r="A30" s="2" t="s">
        <v>344</v>
      </c>
      <c r="B30" s="2"/>
      <c r="C30" s="2"/>
      <c r="D30" s="6" t="s">
        <v>154</v>
      </c>
      <c r="E30" s="11"/>
    </row>
    <row r="31" spans="1:5" x14ac:dyDescent="0.25">
      <c r="A31" t="s">
        <v>574</v>
      </c>
      <c r="B31" t="s">
        <v>575</v>
      </c>
      <c r="C31" t="s">
        <v>41</v>
      </c>
      <c r="D31" s="1">
        <v>20570</v>
      </c>
      <c r="E31" s="11">
        <f>SUM(D31)</f>
        <v>20570</v>
      </c>
    </row>
    <row r="32" spans="1:5" x14ac:dyDescent="0.25">
      <c r="D32" s="1"/>
      <c r="E32" s="11"/>
    </row>
    <row r="33" spans="1:5" x14ac:dyDescent="0.25">
      <c r="D33" s="1"/>
      <c r="E33" s="11"/>
    </row>
    <row r="34" spans="1:5" x14ac:dyDescent="0.25">
      <c r="E34" s="10"/>
    </row>
    <row r="35" spans="1:5" ht="15.75" x14ac:dyDescent="0.25">
      <c r="A35" s="2" t="s">
        <v>347</v>
      </c>
      <c r="B35" s="2"/>
      <c r="C35" s="2"/>
      <c r="D35" s="2" t="s">
        <v>348</v>
      </c>
      <c r="E35" s="10"/>
    </row>
    <row r="36" spans="1:5" x14ac:dyDescent="0.25">
      <c r="A36" t="s">
        <v>349</v>
      </c>
      <c r="B36" t="s">
        <v>313</v>
      </c>
      <c r="C36" t="s">
        <v>41</v>
      </c>
      <c r="D36" s="1">
        <v>59290</v>
      </c>
      <c r="E36" s="11"/>
    </row>
    <row r="37" spans="1:5" x14ac:dyDescent="0.25">
      <c r="A37" t="s">
        <v>312</v>
      </c>
      <c r="B37" t="s">
        <v>313</v>
      </c>
      <c r="C37" t="s">
        <v>41</v>
      </c>
      <c r="D37" s="1">
        <v>43770</v>
      </c>
      <c r="E37" s="11"/>
    </row>
    <row r="38" spans="1:5" x14ac:dyDescent="0.25">
      <c r="A38" t="s">
        <v>668</v>
      </c>
      <c r="B38" t="s">
        <v>669</v>
      </c>
      <c r="C38" t="s">
        <v>414</v>
      </c>
      <c r="D38" s="21">
        <v>3997109</v>
      </c>
      <c r="E38" s="11">
        <f>D36+D37+D38+D39+D40</f>
        <v>4143669</v>
      </c>
    </row>
    <row r="39" spans="1:5" x14ac:dyDescent="0.25">
      <c r="A39" t="s">
        <v>670</v>
      </c>
      <c r="B39" t="s">
        <v>660</v>
      </c>
      <c r="C39" t="s">
        <v>655</v>
      </c>
      <c r="D39" s="21">
        <v>42500</v>
      </c>
      <c r="E39" s="11"/>
    </row>
    <row r="40" spans="1:5" x14ac:dyDescent="0.25">
      <c r="A40" t="s">
        <v>673</v>
      </c>
      <c r="B40" t="s">
        <v>674</v>
      </c>
      <c r="C40" t="s">
        <v>675</v>
      </c>
      <c r="D40" s="21">
        <v>1000</v>
      </c>
      <c r="E40" s="11"/>
    </row>
    <row r="41" spans="1:5" x14ac:dyDescent="0.25">
      <c r="A41" t="s">
        <v>11</v>
      </c>
      <c r="D41" s="20">
        <f>SUM(D36:D40)</f>
        <v>4143669</v>
      </c>
      <c r="E41" s="11"/>
    </row>
    <row r="42" spans="1:5" x14ac:dyDescent="0.25">
      <c r="D42" s="21"/>
      <c r="E42" s="11"/>
    </row>
    <row r="43" spans="1:5" x14ac:dyDescent="0.25">
      <c r="D43" s="1"/>
      <c r="E43" s="11"/>
    </row>
    <row r="44" spans="1:5" ht="15.75" x14ac:dyDescent="0.25">
      <c r="A44" s="2" t="s">
        <v>352</v>
      </c>
      <c r="B44" s="2"/>
      <c r="C44" s="2"/>
      <c r="D44" s="2" t="s">
        <v>353</v>
      </c>
      <c r="E44" s="10"/>
    </row>
    <row r="45" spans="1:5" x14ac:dyDescent="0.25">
      <c r="A45" t="s">
        <v>51</v>
      </c>
      <c r="B45" t="s">
        <v>313</v>
      </c>
      <c r="C45" t="s">
        <v>41</v>
      </c>
      <c r="D45" s="37">
        <v>8308.68</v>
      </c>
      <c r="E45" s="10"/>
    </row>
    <row r="46" spans="1:5" x14ac:dyDescent="0.25">
      <c r="A46" t="s">
        <v>52</v>
      </c>
      <c r="B46" t="s">
        <v>313</v>
      </c>
      <c r="C46" t="s">
        <v>41</v>
      </c>
      <c r="D46" s="37">
        <v>1613.34</v>
      </c>
      <c r="E46" s="10"/>
    </row>
    <row r="47" spans="1:5" x14ac:dyDescent="0.25">
      <c r="A47" t="s">
        <v>53</v>
      </c>
      <c r="B47" t="s">
        <v>350</v>
      </c>
      <c r="C47" t="s">
        <v>354</v>
      </c>
      <c r="D47" s="37">
        <v>7986</v>
      </c>
      <c r="E47" s="10"/>
    </row>
    <row r="48" spans="1:5" x14ac:dyDescent="0.25">
      <c r="D48" s="20">
        <f>SUM(D45:D47)</f>
        <v>17908.02</v>
      </c>
      <c r="E48" s="11">
        <f>SUM(D48)</f>
        <v>17908.02</v>
      </c>
    </row>
    <row r="49" spans="1:5" x14ac:dyDescent="0.25">
      <c r="D49" s="21"/>
      <c r="E49" s="11"/>
    </row>
    <row r="50" spans="1:5" ht="15.75" x14ac:dyDescent="0.25">
      <c r="A50" s="2" t="s">
        <v>355</v>
      </c>
      <c r="B50" s="2"/>
      <c r="C50" s="2"/>
      <c r="D50" s="2" t="s">
        <v>356</v>
      </c>
    </row>
    <row r="51" spans="1:5" ht="15.75" x14ac:dyDescent="0.25">
      <c r="A51" s="22" t="s">
        <v>51</v>
      </c>
      <c r="B51" s="22" t="s">
        <v>313</v>
      </c>
      <c r="C51" s="22" t="s">
        <v>41</v>
      </c>
      <c r="D51" s="7">
        <v>8308.66</v>
      </c>
    </row>
    <row r="52" spans="1:5" x14ac:dyDescent="0.25">
      <c r="A52" t="s">
        <v>52</v>
      </c>
      <c r="B52" t="s">
        <v>313</v>
      </c>
      <c r="C52" t="s">
        <v>41</v>
      </c>
      <c r="D52" s="36">
        <v>1613.33</v>
      </c>
    </row>
    <row r="53" spans="1:5" x14ac:dyDescent="0.25">
      <c r="A53" t="s">
        <v>53</v>
      </c>
      <c r="B53" t="s">
        <v>350</v>
      </c>
      <c r="C53" t="s">
        <v>357</v>
      </c>
      <c r="D53" s="36">
        <v>7986</v>
      </c>
    </row>
    <row r="54" spans="1:5" x14ac:dyDescent="0.25">
      <c r="A54" t="s">
        <v>11</v>
      </c>
      <c r="D54" s="23">
        <f>SUM(D51:D53)</f>
        <v>17907.989999999998</v>
      </c>
      <c r="E54" s="11">
        <f>SUM(D54)</f>
        <v>17907.989999999998</v>
      </c>
    </row>
    <row r="55" spans="1:5" x14ac:dyDescent="0.25">
      <c r="D55" s="16"/>
      <c r="E55" s="11"/>
    </row>
    <row r="56" spans="1:5" ht="15.75" x14ac:dyDescent="0.25">
      <c r="A56" s="2" t="s">
        <v>647</v>
      </c>
      <c r="B56" s="2"/>
      <c r="C56" s="2"/>
      <c r="D56" s="6" t="s">
        <v>359</v>
      </c>
      <c r="E56" s="10"/>
    </row>
    <row r="57" spans="1:5" x14ac:dyDescent="0.25">
      <c r="A57" t="s">
        <v>161</v>
      </c>
      <c r="B57" t="s">
        <v>313</v>
      </c>
      <c r="C57" t="s">
        <v>360</v>
      </c>
      <c r="D57" s="1">
        <v>8833</v>
      </c>
      <c r="E57" s="11">
        <f>D57+D58+D59+D60</f>
        <v>2563341</v>
      </c>
    </row>
    <row r="58" spans="1:5" x14ac:dyDescent="0.25">
      <c r="A58" t="s">
        <v>571</v>
      </c>
      <c r="B58" t="s">
        <v>313</v>
      </c>
      <c r="C58" t="s">
        <v>572</v>
      </c>
      <c r="D58" s="1">
        <v>22990</v>
      </c>
      <c r="E58" s="11"/>
    </row>
    <row r="59" spans="1:5" x14ac:dyDescent="0.25">
      <c r="A59" t="s">
        <v>645</v>
      </c>
      <c r="B59" t="s">
        <v>646</v>
      </c>
      <c r="C59" t="s">
        <v>414</v>
      </c>
      <c r="D59" s="1">
        <v>2471018</v>
      </c>
      <c r="E59" s="11"/>
    </row>
    <row r="60" spans="1:5" x14ac:dyDescent="0.25">
      <c r="A60" t="s">
        <v>654</v>
      </c>
      <c r="B60" t="s">
        <v>257</v>
      </c>
      <c r="C60" t="s">
        <v>655</v>
      </c>
      <c r="D60" s="1">
        <v>60500</v>
      </c>
      <c r="E60" s="11"/>
    </row>
    <row r="61" spans="1:5" x14ac:dyDescent="0.25">
      <c r="D61" s="1"/>
      <c r="E61" s="10"/>
    </row>
    <row r="62" spans="1:5" ht="15.75" x14ac:dyDescent="0.25">
      <c r="A62" s="2" t="s">
        <v>361</v>
      </c>
      <c r="D62" s="6" t="s">
        <v>362</v>
      </c>
      <c r="E62" s="10"/>
    </row>
    <row r="63" spans="1:5" x14ac:dyDescent="0.25">
      <c r="A63" t="s">
        <v>165</v>
      </c>
      <c r="B63" t="s">
        <v>363</v>
      </c>
      <c r="C63" t="s">
        <v>41</v>
      </c>
      <c r="D63" s="1">
        <v>90750</v>
      </c>
      <c r="E63" s="11">
        <v>90750</v>
      </c>
    </row>
    <row r="64" spans="1:5" x14ac:dyDescent="0.25">
      <c r="D64" s="1"/>
      <c r="E64" s="11"/>
    </row>
    <row r="65" spans="1:5" x14ac:dyDescent="0.25">
      <c r="D65" s="1"/>
      <c r="E65" s="1"/>
    </row>
    <row r="66" spans="1:5" ht="15.75" x14ac:dyDescent="0.25">
      <c r="A66" s="2" t="s">
        <v>364</v>
      </c>
      <c r="D66" s="6" t="s">
        <v>365</v>
      </c>
      <c r="E66" s="1"/>
    </row>
    <row r="67" spans="1:5" x14ac:dyDescent="0.25">
      <c r="A67" t="s">
        <v>366</v>
      </c>
      <c r="B67" t="s">
        <v>367</v>
      </c>
      <c r="C67" t="s">
        <v>41</v>
      </c>
      <c r="D67" s="36">
        <v>36300</v>
      </c>
      <c r="E67" s="1"/>
    </row>
    <row r="68" spans="1:5" x14ac:dyDescent="0.25">
      <c r="A68" t="s">
        <v>65</v>
      </c>
      <c r="B68" t="s">
        <v>368</v>
      </c>
      <c r="C68" t="s">
        <v>369</v>
      </c>
      <c r="D68" s="1">
        <v>12000</v>
      </c>
      <c r="E68" s="1"/>
    </row>
    <row r="69" spans="1:5" x14ac:dyDescent="0.25">
      <c r="A69" t="s">
        <v>476</v>
      </c>
      <c r="B69" t="s">
        <v>313</v>
      </c>
      <c r="C69" t="s">
        <v>426</v>
      </c>
      <c r="D69" s="1">
        <v>112530</v>
      </c>
      <c r="E69" s="1"/>
    </row>
    <row r="70" spans="1:5" x14ac:dyDescent="0.25">
      <c r="D70" s="20">
        <f>SUM(D67:D69)</f>
        <v>160830</v>
      </c>
      <c r="E70" s="11">
        <f>SUM(D70)</f>
        <v>160830</v>
      </c>
    </row>
    <row r="71" spans="1:5" x14ac:dyDescent="0.25">
      <c r="D71" s="21"/>
      <c r="E71" s="11"/>
    </row>
    <row r="72" spans="1:5" ht="15.75" x14ac:dyDescent="0.25">
      <c r="A72" s="2" t="s">
        <v>370</v>
      </c>
      <c r="B72" s="2"/>
      <c r="C72" s="2"/>
      <c r="D72" s="6" t="s">
        <v>371</v>
      </c>
      <c r="E72" s="1"/>
    </row>
    <row r="73" spans="1:5" x14ac:dyDescent="0.25">
      <c r="A73" t="s">
        <v>120</v>
      </c>
      <c r="B73" t="s">
        <v>313</v>
      </c>
      <c r="C73" t="s">
        <v>41</v>
      </c>
      <c r="D73" s="1">
        <v>82280</v>
      </c>
      <c r="E73" s="11">
        <f>D73+D74</f>
        <v>110680</v>
      </c>
    </row>
    <row r="74" spans="1:5" x14ac:dyDescent="0.25">
      <c r="A74" t="s">
        <v>631</v>
      </c>
      <c r="B74" t="s">
        <v>632</v>
      </c>
      <c r="C74" s="30" t="s">
        <v>633</v>
      </c>
      <c r="D74" s="21">
        <v>28400</v>
      </c>
      <c r="E74" s="11"/>
    </row>
    <row r="75" spans="1:5" x14ac:dyDescent="0.25">
      <c r="E75" s="1"/>
    </row>
    <row r="76" spans="1:5" ht="15.75" x14ac:dyDescent="0.25">
      <c r="A76" s="2" t="s">
        <v>372</v>
      </c>
      <c r="B76" s="2"/>
      <c r="C76" s="2"/>
      <c r="D76" s="2" t="s">
        <v>373</v>
      </c>
    </row>
    <row r="77" spans="1:5" x14ac:dyDescent="0.25">
      <c r="A77" t="s">
        <v>122</v>
      </c>
      <c r="B77" t="s">
        <v>313</v>
      </c>
      <c r="C77" t="s">
        <v>41</v>
      </c>
      <c r="D77" s="1">
        <v>156090</v>
      </c>
      <c r="E77" s="11"/>
    </row>
    <row r="78" spans="1:5" x14ac:dyDescent="0.25">
      <c r="A78" t="s">
        <v>139</v>
      </c>
      <c r="B78" t="s">
        <v>374</v>
      </c>
      <c r="C78" t="s">
        <v>375</v>
      </c>
      <c r="D78" s="1">
        <v>32343.3</v>
      </c>
    </row>
    <row r="79" spans="1:5" x14ac:dyDescent="0.25">
      <c r="A79" t="s">
        <v>453</v>
      </c>
      <c r="B79" t="s">
        <v>313</v>
      </c>
      <c r="C79" t="s">
        <v>454</v>
      </c>
      <c r="D79" s="1">
        <v>19360</v>
      </c>
    </row>
    <row r="80" spans="1:5" x14ac:dyDescent="0.25">
      <c r="A80" t="s">
        <v>473</v>
      </c>
      <c r="B80" t="s">
        <v>474</v>
      </c>
      <c r="C80" t="s">
        <v>475</v>
      </c>
      <c r="D80" s="1">
        <v>4235</v>
      </c>
    </row>
    <row r="81" spans="1:5" x14ac:dyDescent="0.25">
      <c r="D81" s="20">
        <f>SUM(D77:D80)</f>
        <v>212028.3</v>
      </c>
      <c r="E81" s="11">
        <f>SUM(D81)</f>
        <v>212028.3</v>
      </c>
    </row>
    <row r="82" spans="1:5" x14ac:dyDescent="0.25">
      <c r="D82" s="21"/>
      <c r="E82" s="11"/>
    </row>
    <row r="83" spans="1:5" ht="15.75" x14ac:dyDescent="0.25">
      <c r="A83" s="2" t="s">
        <v>377</v>
      </c>
      <c r="B83" s="13"/>
      <c r="C83" s="13"/>
      <c r="D83" s="6" t="s">
        <v>376</v>
      </c>
    </row>
    <row r="84" spans="1:5" x14ac:dyDescent="0.25">
      <c r="A84" t="s">
        <v>124</v>
      </c>
      <c r="B84" t="s">
        <v>378</v>
      </c>
      <c r="C84" t="s">
        <v>41</v>
      </c>
      <c r="D84" s="1">
        <v>42350</v>
      </c>
      <c r="E84" s="11">
        <f>SUM(D84)</f>
        <v>42350</v>
      </c>
    </row>
    <row r="85" spans="1:5" x14ac:dyDescent="0.25">
      <c r="D85" s="1"/>
      <c r="E85" s="11"/>
    </row>
    <row r="86" spans="1:5" x14ac:dyDescent="0.25">
      <c r="D86" s="1"/>
      <c r="E86" s="11"/>
    </row>
    <row r="87" spans="1:5" ht="15.75" x14ac:dyDescent="0.25">
      <c r="A87" s="2" t="s">
        <v>379</v>
      </c>
      <c r="B87" s="10"/>
      <c r="C87" s="10"/>
      <c r="D87" s="6" t="s">
        <v>380</v>
      </c>
    </row>
    <row r="88" spans="1:5" x14ac:dyDescent="0.25">
      <c r="A88" t="s">
        <v>381</v>
      </c>
      <c r="B88" t="s">
        <v>382</v>
      </c>
      <c r="C88" t="s">
        <v>41</v>
      </c>
      <c r="D88" s="1">
        <v>12000</v>
      </c>
      <c r="E88" s="11"/>
    </row>
    <row r="89" spans="1:5" x14ac:dyDescent="0.25">
      <c r="A89" t="s">
        <v>383</v>
      </c>
      <c r="B89" t="s">
        <v>384</v>
      </c>
      <c r="C89" t="s">
        <v>385</v>
      </c>
      <c r="D89" s="1">
        <v>22000</v>
      </c>
    </row>
    <row r="90" spans="1:5" x14ac:dyDescent="0.25">
      <c r="A90" t="s">
        <v>386</v>
      </c>
      <c r="B90" t="s">
        <v>382</v>
      </c>
      <c r="C90" t="s">
        <v>41</v>
      </c>
      <c r="D90" s="1">
        <v>16000</v>
      </c>
    </row>
    <row r="91" spans="1:5" x14ac:dyDescent="0.25">
      <c r="A91" t="s">
        <v>668</v>
      </c>
      <c r="B91" t="s">
        <v>686</v>
      </c>
      <c r="C91" t="s">
        <v>414</v>
      </c>
      <c r="D91" s="1">
        <v>579294</v>
      </c>
    </row>
    <row r="92" spans="1:5" x14ac:dyDescent="0.25">
      <c r="A92" t="s">
        <v>670</v>
      </c>
      <c r="B92" t="s">
        <v>660</v>
      </c>
      <c r="C92" t="s">
        <v>655</v>
      </c>
      <c r="D92" s="1">
        <v>20000</v>
      </c>
    </row>
    <row r="93" spans="1:5" x14ac:dyDescent="0.25">
      <c r="A93" t="s">
        <v>11</v>
      </c>
      <c r="D93" s="20">
        <f>SUM(D88:D92)</f>
        <v>649294</v>
      </c>
      <c r="E93" s="11">
        <f>SUM(D93)</f>
        <v>649294</v>
      </c>
    </row>
    <row r="94" spans="1:5" x14ac:dyDescent="0.25">
      <c r="D94" s="21"/>
      <c r="E94" s="11"/>
    </row>
    <row r="95" spans="1:5" ht="15.75" x14ac:dyDescent="0.25">
      <c r="A95" s="2" t="s">
        <v>387</v>
      </c>
      <c r="B95" s="2"/>
      <c r="C95" s="2"/>
      <c r="D95" s="2" t="s">
        <v>388</v>
      </c>
    </row>
    <row r="96" spans="1:5" x14ac:dyDescent="0.25">
      <c r="A96" t="s">
        <v>389</v>
      </c>
      <c r="B96" t="s">
        <v>313</v>
      </c>
      <c r="C96" t="s">
        <v>41</v>
      </c>
      <c r="D96" s="1">
        <v>101640</v>
      </c>
    </row>
    <row r="97" spans="1:5" x14ac:dyDescent="0.25">
      <c r="A97" t="s">
        <v>390</v>
      </c>
      <c r="B97" t="s">
        <v>391</v>
      </c>
      <c r="C97" t="s">
        <v>41</v>
      </c>
      <c r="D97" s="1">
        <v>5082</v>
      </c>
    </row>
    <row r="98" spans="1:5" x14ac:dyDescent="0.25">
      <c r="A98" t="s">
        <v>453</v>
      </c>
      <c r="B98" t="s">
        <v>313</v>
      </c>
      <c r="C98" t="s">
        <v>454</v>
      </c>
      <c r="D98" s="1">
        <v>9559</v>
      </c>
    </row>
    <row r="99" spans="1:5" x14ac:dyDescent="0.25">
      <c r="A99" t="s">
        <v>533</v>
      </c>
      <c r="B99" t="s">
        <v>313</v>
      </c>
      <c r="C99" t="s">
        <v>534</v>
      </c>
      <c r="D99" s="1">
        <v>16940</v>
      </c>
    </row>
    <row r="100" spans="1:5" x14ac:dyDescent="0.25">
      <c r="A100" t="s">
        <v>571</v>
      </c>
      <c r="B100" t="s">
        <v>313</v>
      </c>
      <c r="C100" t="s">
        <v>534</v>
      </c>
      <c r="D100" s="1">
        <v>10890</v>
      </c>
    </row>
    <row r="101" spans="1:5" x14ac:dyDescent="0.25">
      <c r="A101" t="s">
        <v>576</v>
      </c>
      <c r="B101" t="s">
        <v>313</v>
      </c>
      <c r="C101" t="s">
        <v>577</v>
      </c>
      <c r="D101" s="1">
        <v>5082</v>
      </c>
    </row>
    <row r="102" spans="1:5" x14ac:dyDescent="0.25">
      <c r="A102" t="s">
        <v>617</v>
      </c>
      <c r="B102" t="s">
        <v>618</v>
      </c>
      <c r="C102" t="s">
        <v>41</v>
      </c>
      <c r="D102" s="1">
        <v>12100</v>
      </c>
    </row>
    <row r="103" spans="1:5" x14ac:dyDescent="0.25">
      <c r="A103" t="s">
        <v>619</v>
      </c>
      <c r="B103" t="s">
        <v>391</v>
      </c>
      <c r="C103" t="s">
        <v>41</v>
      </c>
      <c r="D103" s="1">
        <v>2541</v>
      </c>
    </row>
    <row r="104" spans="1:5" x14ac:dyDescent="0.25">
      <c r="A104" t="s">
        <v>628</v>
      </c>
      <c r="B104" t="s">
        <v>629</v>
      </c>
      <c r="C104" t="s">
        <v>500</v>
      </c>
      <c r="D104" s="1">
        <v>121</v>
      </c>
    </row>
    <row r="105" spans="1:5" x14ac:dyDescent="0.25">
      <c r="A105" t="s">
        <v>11</v>
      </c>
      <c r="D105" s="20">
        <f>SUM(D96:D104)</f>
        <v>163955</v>
      </c>
      <c r="E105" s="11">
        <f>SUM(D105)</f>
        <v>163955</v>
      </c>
    </row>
    <row r="106" spans="1:5" x14ac:dyDescent="0.25">
      <c r="D106" s="21"/>
      <c r="E106" s="11"/>
    </row>
    <row r="107" spans="1:5" x14ac:dyDescent="0.25">
      <c r="D107" s="21"/>
      <c r="E107" s="11"/>
    </row>
    <row r="108" spans="1:5" ht="15.75" x14ac:dyDescent="0.25">
      <c r="A108" s="2" t="s">
        <v>502</v>
      </c>
      <c r="B108" s="2"/>
      <c r="C108" s="2"/>
      <c r="D108" s="2" t="s">
        <v>392</v>
      </c>
      <c r="E108" s="10"/>
    </row>
    <row r="109" spans="1:5" x14ac:dyDescent="0.25">
      <c r="A109" t="s">
        <v>393</v>
      </c>
      <c r="B109" t="s">
        <v>394</v>
      </c>
      <c r="C109" t="s">
        <v>395</v>
      </c>
      <c r="D109" s="1">
        <v>4235</v>
      </c>
      <c r="E109" s="10"/>
    </row>
    <row r="110" spans="1:5" x14ac:dyDescent="0.25">
      <c r="A110" s="22" t="s">
        <v>488</v>
      </c>
      <c r="B110" s="22" t="s">
        <v>486</v>
      </c>
      <c r="C110" t="s">
        <v>487</v>
      </c>
      <c r="D110" s="16">
        <v>5203</v>
      </c>
      <c r="E110" s="11"/>
    </row>
    <row r="111" spans="1:5" x14ac:dyDescent="0.25">
      <c r="A111" s="22" t="s">
        <v>566</v>
      </c>
      <c r="B111" s="22" t="s">
        <v>368</v>
      </c>
      <c r="C111" t="s">
        <v>41</v>
      </c>
      <c r="D111" s="16">
        <v>20000</v>
      </c>
      <c r="E111" s="11"/>
    </row>
    <row r="112" spans="1:5" x14ac:dyDescent="0.25">
      <c r="A112" s="22" t="s">
        <v>11</v>
      </c>
      <c r="D112" s="20">
        <f>SUM(D109:D111)</f>
        <v>29438</v>
      </c>
      <c r="E112" s="11">
        <f>SUM(D112)</f>
        <v>29438</v>
      </c>
    </row>
    <row r="113" spans="1:5" x14ac:dyDescent="0.25">
      <c r="A113" s="22"/>
      <c r="D113" s="21"/>
      <c r="E113" s="11"/>
    </row>
    <row r="114" spans="1:5" x14ac:dyDescent="0.25">
      <c r="D114" s="1"/>
      <c r="E114" s="10"/>
    </row>
    <row r="115" spans="1:5" ht="15.75" x14ac:dyDescent="0.25">
      <c r="A115" s="2" t="s">
        <v>396</v>
      </c>
      <c r="D115" s="6" t="s">
        <v>397</v>
      </c>
      <c r="E115" s="10"/>
    </row>
    <row r="116" spans="1:5" x14ac:dyDescent="0.25">
      <c r="A116" t="s">
        <v>398</v>
      </c>
      <c r="B116" t="s">
        <v>399</v>
      </c>
      <c r="C116" t="s">
        <v>41</v>
      </c>
      <c r="D116" s="1">
        <v>46000</v>
      </c>
      <c r="E116" s="11">
        <f>SUM(D116)</f>
        <v>46000</v>
      </c>
    </row>
    <row r="117" spans="1:5" x14ac:dyDescent="0.25">
      <c r="D117" s="1"/>
      <c r="E117" s="11"/>
    </row>
    <row r="118" spans="1:5" x14ac:dyDescent="0.25">
      <c r="D118" s="1"/>
      <c r="E118" s="10"/>
    </row>
    <row r="119" spans="1:5" ht="15.75" x14ac:dyDescent="0.25">
      <c r="A119" s="2" t="s">
        <v>400</v>
      </c>
      <c r="B119" s="2"/>
      <c r="C119" s="2"/>
      <c r="D119" s="6" t="s">
        <v>401</v>
      </c>
      <c r="E119" s="10"/>
    </row>
    <row r="120" spans="1:5" x14ac:dyDescent="0.25">
      <c r="A120" t="s">
        <v>402</v>
      </c>
      <c r="B120" t="s">
        <v>313</v>
      </c>
      <c r="C120" t="s">
        <v>41</v>
      </c>
      <c r="D120" s="1">
        <v>59290</v>
      </c>
      <c r="E120" s="11">
        <f>SUM(D120)</f>
        <v>59290</v>
      </c>
    </row>
    <row r="121" spans="1:5" x14ac:dyDescent="0.25">
      <c r="D121" s="1"/>
      <c r="E121" s="11"/>
    </row>
    <row r="122" spans="1:5" x14ac:dyDescent="0.25">
      <c r="D122" s="1"/>
      <c r="E122" s="10"/>
    </row>
    <row r="123" spans="1:5" ht="15.75" x14ac:dyDescent="0.25">
      <c r="A123" s="2" t="s">
        <v>403</v>
      </c>
      <c r="B123" s="2"/>
      <c r="C123" s="2"/>
      <c r="D123" s="6" t="s">
        <v>404</v>
      </c>
    </row>
    <row r="124" spans="1:5" x14ac:dyDescent="0.25">
      <c r="A124" t="s">
        <v>405</v>
      </c>
      <c r="B124" t="s">
        <v>406</v>
      </c>
      <c r="C124" t="s">
        <v>407</v>
      </c>
      <c r="D124" s="1">
        <v>4356</v>
      </c>
      <c r="E124" s="11"/>
    </row>
    <row r="125" spans="1:5" x14ac:dyDescent="0.25">
      <c r="A125" t="s">
        <v>408</v>
      </c>
      <c r="B125" t="s">
        <v>313</v>
      </c>
      <c r="C125" t="s">
        <v>41</v>
      </c>
      <c r="D125" s="1">
        <v>193600</v>
      </c>
    </row>
    <row r="126" spans="1:5" x14ac:dyDescent="0.25">
      <c r="A126" t="s">
        <v>464</v>
      </c>
      <c r="B126" t="s">
        <v>313</v>
      </c>
      <c r="C126" t="s">
        <v>41</v>
      </c>
      <c r="D126" s="1">
        <v>181500</v>
      </c>
    </row>
    <row r="127" spans="1:5" x14ac:dyDescent="0.25">
      <c r="A127" t="s">
        <v>466</v>
      </c>
      <c r="B127" t="s">
        <v>467</v>
      </c>
      <c r="C127" s="32" t="s">
        <v>41</v>
      </c>
      <c r="D127" s="1">
        <v>60282</v>
      </c>
    </row>
    <row r="128" spans="1:5" x14ac:dyDescent="0.25">
      <c r="A128" t="s">
        <v>472</v>
      </c>
      <c r="B128" t="s">
        <v>391</v>
      </c>
      <c r="C128" s="32" t="s">
        <v>501</v>
      </c>
      <c r="D128" s="1">
        <v>4235</v>
      </c>
    </row>
    <row r="129" spans="1:5" x14ac:dyDescent="0.25">
      <c r="A129" t="s">
        <v>11</v>
      </c>
      <c r="D129" s="20">
        <f>SUM(D124:D128)</f>
        <v>443973</v>
      </c>
      <c r="E129" s="11">
        <f>SUM(D129)</f>
        <v>443973</v>
      </c>
    </row>
    <row r="130" spans="1:5" x14ac:dyDescent="0.25">
      <c r="D130" s="21"/>
      <c r="E130" s="11"/>
    </row>
    <row r="131" spans="1:5" x14ac:dyDescent="0.25">
      <c r="D131" s="1"/>
      <c r="E131" s="10"/>
    </row>
    <row r="132" spans="1:5" ht="15.75" x14ac:dyDescent="0.25">
      <c r="A132" s="2" t="s">
        <v>415</v>
      </c>
      <c r="B132" s="2"/>
      <c r="C132" s="2"/>
      <c r="D132" s="2" t="s">
        <v>416</v>
      </c>
      <c r="E132" s="22"/>
    </row>
    <row r="133" spans="1:5" x14ac:dyDescent="0.25">
      <c r="A133" t="s">
        <v>417</v>
      </c>
      <c r="B133" t="s">
        <v>418</v>
      </c>
      <c r="C133" t="s">
        <v>41</v>
      </c>
      <c r="D133" s="1">
        <v>58080</v>
      </c>
      <c r="E133" s="11">
        <f>SUM(D133)</f>
        <v>58080</v>
      </c>
    </row>
    <row r="134" spans="1:5" x14ac:dyDescent="0.25">
      <c r="D134" s="1"/>
      <c r="E134" s="11"/>
    </row>
    <row r="135" spans="1:5" x14ac:dyDescent="0.25">
      <c r="D135" s="37"/>
      <c r="E135" s="11"/>
    </row>
    <row r="136" spans="1:5" ht="15.75" x14ac:dyDescent="0.25">
      <c r="A136" s="2" t="s">
        <v>644</v>
      </c>
      <c r="B136" s="2"/>
      <c r="C136" s="2"/>
      <c r="D136" s="2" t="s">
        <v>421</v>
      </c>
    </row>
    <row r="137" spans="1:5" x14ac:dyDescent="0.25">
      <c r="A137" s="22" t="s">
        <v>423</v>
      </c>
      <c r="B137" s="22" t="s">
        <v>424</v>
      </c>
      <c r="C137" s="22" t="s">
        <v>425</v>
      </c>
      <c r="D137" s="36">
        <v>5500</v>
      </c>
    </row>
    <row r="138" spans="1:5" x14ac:dyDescent="0.25">
      <c r="A138" t="s">
        <v>422</v>
      </c>
      <c r="B138" t="s">
        <v>424</v>
      </c>
      <c r="C138" t="s">
        <v>426</v>
      </c>
      <c r="D138" s="1">
        <v>46000</v>
      </c>
    </row>
    <row r="139" spans="1:5" x14ac:dyDescent="0.25">
      <c r="A139" t="s">
        <v>468</v>
      </c>
      <c r="B139" t="s">
        <v>424</v>
      </c>
      <c r="C139" t="s">
        <v>41</v>
      </c>
      <c r="D139" s="1">
        <v>27000</v>
      </c>
    </row>
    <row r="140" spans="1:5" x14ac:dyDescent="0.25">
      <c r="A140" t="s">
        <v>508</v>
      </c>
      <c r="B140" t="s">
        <v>313</v>
      </c>
      <c r="C140" t="s">
        <v>509</v>
      </c>
      <c r="D140" s="1">
        <v>39930</v>
      </c>
    </row>
    <row r="141" spans="1:5" x14ac:dyDescent="0.25">
      <c r="A141" t="s">
        <v>535</v>
      </c>
      <c r="B141" t="s">
        <v>424</v>
      </c>
      <c r="C141" t="s">
        <v>536</v>
      </c>
      <c r="D141" s="1">
        <v>1500</v>
      </c>
    </row>
    <row r="142" spans="1:5" x14ac:dyDescent="0.25">
      <c r="A142" t="s">
        <v>545</v>
      </c>
      <c r="B142" t="s">
        <v>424</v>
      </c>
      <c r="C142" t="s">
        <v>546</v>
      </c>
      <c r="D142" s="1">
        <v>22000</v>
      </c>
    </row>
    <row r="143" spans="1:5" x14ac:dyDescent="0.25">
      <c r="A143" t="s">
        <v>569</v>
      </c>
      <c r="B143" t="s">
        <v>424</v>
      </c>
      <c r="C143" t="s">
        <v>570</v>
      </c>
      <c r="D143" s="1">
        <v>2500</v>
      </c>
    </row>
    <row r="144" spans="1:5" x14ac:dyDescent="0.25">
      <c r="A144" t="s">
        <v>634</v>
      </c>
      <c r="B144" t="s">
        <v>424</v>
      </c>
      <c r="C144" t="s">
        <v>635</v>
      </c>
      <c r="D144" s="1">
        <v>1500</v>
      </c>
    </row>
    <row r="145" spans="1:5" x14ac:dyDescent="0.25">
      <c r="A145" t="s">
        <v>643</v>
      </c>
      <c r="B145" t="s">
        <v>424</v>
      </c>
      <c r="C145" t="s">
        <v>635</v>
      </c>
      <c r="D145" s="1">
        <v>4500</v>
      </c>
    </row>
    <row r="146" spans="1:5" x14ac:dyDescent="0.25">
      <c r="A146" t="s">
        <v>650</v>
      </c>
      <c r="B146" t="s">
        <v>639</v>
      </c>
      <c r="C146" t="s">
        <v>651</v>
      </c>
      <c r="D146" s="1">
        <v>1570363</v>
      </c>
    </row>
    <row r="147" spans="1:5" x14ac:dyDescent="0.25">
      <c r="A147" t="s">
        <v>652</v>
      </c>
      <c r="B147" t="s">
        <v>639</v>
      </c>
      <c r="C147" t="s">
        <v>651</v>
      </c>
      <c r="D147" s="1">
        <v>97214</v>
      </c>
    </row>
    <row r="148" spans="1:5" x14ac:dyDescent="0.25">
      <c r="A148" t="s">
        <v>656</v>
      </c>
      <c r="B148" t="s">
        <v>257</v>
      </c>
      <c r="C148" t="s">
        <v>655</v>
      </c>
      <c r="D148" s="1">
        <v>48400</v>
      </c>
    </row>
    <row r="149" spans="1:5" x14ac:dyDescent="0.25">
      <c r="A149" t="s">
        <v>11</v>
      </c>
      <c r="D149" s="20">
        <f>SUM(D137:D148)</f>
        <v>1866407</v>
      </c>
      <c r="E149" s="11">
        <f>SUM(D149)</f>
        <v>1866407</v>
      </c>
    </row>
    <row r="150" spans="1:5" x14ac:dyDescent="0.25">
      <c r="D150" s="21"/>
      <c r="E150" s="11"/>
    </row>
    <row r="151" spans="1:5" x14ac:dyDescent="0.25">
      <c r="D151" s="21"/>
      <c r="E151" s="11"/>
    </row>
    <row r="152" spans="1:5" ht="15.75" x14ac:dyDescent="0.25">
      <c r="A152" s="2" t="s">
        <v>427</v>
      </c>
      <c r="B152" s="2"/>
      <c r="C152" s="2"/>
      <c r="D152" s="6" t="s">
        <v>428</v>
      </c>
    </row>
    <row r="153" spans="1:5" x14ac:dyDescent="0.25">
      <c r="A153" s="22" t="s">
        <v>429</v>
      </c>
      <c r="B153" s="22" t="s">
        <v>430</v>
      </c>
      <c r="C153" s="22" t="s">
        <v>431</v>
      </c>
      <c r="D153" s="16">
        <v>27258.880000000001</v>
      </c>
    </row>
    <row r="154" spans="1:5" x14ac:dyDescent="0.25">
      <c r="A154" s="22" t="s">
        <v>432</v>
      </c>
      <c r="B154" t="s">
        <v>418</v>
      </c>
      <c r="C154" t="s">
        <v>41</v>
      </c>
      <c r="D154" s="21">
        <v>84700</v>
      </c>
    </row>
    <row r="155" spans="1:5" x14ac:dyDescent="0.25">
      <c r="A155" s="22" t="s">
        <v>11</v>
      </c>
      <c r="D155" s="20">
        <f>SUM(D153:D154)</f>
        <v>111958.88</v>
      </c>
      <c r="E155" s="11">
        <f>SUM(D155)</f>
        <v>111958.88</v>
      </c>
    </row>
    <row r="156" spans="1:5" x14ac:dyDescent="0.25">
      <c r="A156" s="22"/>
      <c r="D156" s="21"/>
      <c r="E156" s="11"/>
    </row>
    <row r="157" spans="1:5" x14ac:dyDescent="0.25">
      <c r="D157" s="1"/>
    </row>
    <row r="158" spans="1:5" ht="15.75" x14ac:dyDescent="0.25">
      <c r="A158" s="2" t="s">
        <v>451</v>
      </c>
      <c r="B158" s="2"/>
      <c r="C158" s="2"/>
      <c r="D158" s="6" t="s">
        <v>439</v>
      </c>
    </row>
    <row r="159" spans="1:5" x14ac:dyDescent="0.25">
      <c r="A159" t="s">
        <v>440</v>
      </c>
      <c r="B159" t="s">
        <v>424</v>
      </c>
      <c r="C159" t="s">
        <v>425</v>
      </c>
      <c r="D159" s="1">
        <v>21000</v>
      </c>
      <c r="E159" s="11"/>
    </row>
    <row r="160" spans="1:5" x14ac:dyDescent="0.25">
      <c r="A160" t="s">
        <v>465</v>
      </c>
      <c r="B160" t="s">
        <v>424</v>
      </c>
      <c r="C160" t="s">
        <v>41</v>
      </c>
      <c r="D160" s="1">
        <v>107500</v>
      </c>
      <c r="E160" s="10"/>
    </row>
    <row r="161" spans="1:5" x14ac:dyDescent="0.25">
      <c r="A161" t="s">
        <v>11</v>
      </c>
      <c r="D161" s="20">
        <f>SUM(D159:D160)</f>
        <v>128500</v>
      </c>
      <c r="E161" s="11">
        <f>SUM(D161)</f>
        <v>128500</v>
      </c>
    </row>
    <row r="162" spans="1:5" x14ac:dyDescent="0.25">
      <c r="D162" s="21"/>
      <c r="E162" s="11"/>
    </row>
    <row r="163" spans="1:5" x14ac:dyDescent="0.25">
      <c r="D163" s="1"/>
      <c r="E163" s="10"/>
    </row>
    <row r="164" spans="1:5" ht="15.75" x14ac:dyDescent="0.25">
      <c r="A164" s="2" t="s">
        <v>452</v>
      </c>
      <c r="B164" s="2"/>
      <c r="D164" s="6" t="s">
        <v>441</v>
      </c>
      <c r="E164" s="10"/>
    </row>
    <row r="165" spans="1:5" x14ac:dyDescent="0.25">
      <c r="A165" s="22" t="s">
        <v>442</v>
      </c>
      <c r="B165" s="22" t="s">
        <v>424</v>
      </c>
      <c r="C165" t="s">
        <v>443</v>
      </c>
      <c r="D165" s="1">
        <v>6000</v>
      </c>
      <c r="E165" s="11"/>
    </row>
    <row r="166" spans="1:5" x14ac:dyDescent="0.25">
      <c r="A166" s="22" t="s">
        <v>465</v>
      </c>
      <c r="B166" s="22" t="s">
        <v>424</v>
      </c>
      <c r="C166" t="s">
        <v>41</v>
      </c>
      <c r="D166" s="1">
        <v>107500</v>
      </c>
      <c r="E166" s="11"/>
    </row>
    <row r="167" spans="1:5" x14ac:dyDescent="0.25">
      <c r="A167" s="22" t="s">
        <v>11</v>
      </c>
      <c r="B167" s="22"/>
      <c r="D167" s="20">
        <f>SUM(D165:D166)</f>
        <v>113500</v>
      </c>
      <c r="E167" s="11">
        <f>SUM(D167)</f>
        <v>113500</v>
      </c>
    </row>
    <row r="168" spans="1:5" x14ac:dyDescent="0.25">
      <c r="A168" s="22"/>
      <c r="B168" s="22"/>
      <c r="D168" s="16"/>
      <c r="E168" s="11"/>
    </row>
    <row r="169" spans="1:5" ht="15.75" x14ac:dyDescent="0.25">
      <c r="A169" s="2"/>
      <c r="B169" s="22"/>
      <c r="D169" s="16"/>
      <c r="E169" s="11"/>
    </row>
    <row r="170" spans="1:5" ht="15.75" x14ac:dyDescent="0.25">
      <c r="A170" s="2" t="s">
        <v>489</v>
      </c>
      <c r="B170" s="22"/>
      <c r="D170" s="18" t="s">
        <v>490</v>
      </c>
      <c r="E170" s="11"/>
    </row>
    <row r="171" spans="1:5" x14ac:dyDescent="0.25">
      <c r="A171" s="22" t="s">
        <v>491</v>
      </c>
      <c r="B171" s="22" t="s">
        <v>313</v>
      </c>
      <c r="C171" t="s">
        <v>41</v>
      </c>
      <c r="D171" s="16">
        <v>36300</v>
      </c>
      <c r="E171" s="11"/>
    </row>
    <row r="172" spans="1:5" x14ac:dyDescent="0.25">
      <c r="A172" s="22"/>
      <c r="B172" s="22"/>
      <c r="D172" s="23">
        <f>SUM(D171:D171)</f>
        <v>36300</v>
      </c>
      <c r="E172" s="11">
        <f>SUM(D172)</f>
        <v>36300</v>
      </c>
    </row>
    <row r="173" spans="1:5" x14ac:dyDescent="0.25">
      <c r="A173" s="22"/>
      <c r="B173" s="22"/>
      <c r="D173" s="16"/>
      <c r="E173" s="11"/>
    </row>
    <row r="174" spans="1:5" x14ac:dyDescent="0.25">
      <c r="A174" s="28"/>
      <c r="B174" s="22"/>
      <c r="D174" s="16"/>
      <c r="E174" s="11"/>
    </row>
    <row r="175" spans="1:5" ht="15.75" x14ac:dyDescent="0.25">
      <c r="A175" s="2" t="s">
        <v>564</v>
      </c>
      <c r="C175" s="30"/>
      <c r="D175" s="11" t="s">
        <v>565</v>
      </c>
    </row>
    <row r="176" spans="1:5" x14ac:dyDescent="0.25">
      <c r="A176" t="s">
        <v>562</v>
      </c>
      <c r="B176" t="s">
        <v>561</v>
      </c>
      <c r="C176" s="30" t="s">
        <v>563</v>
      </c>
      <c r="D176" s="1">
        <v>39842.879999999997</v>
      </c>
    </row>
    <row r="177" spans="1:5" x14ac:dyDescent="0.25">
      <c r="A177" t="s">
        <v>661</v>
      </c>
      <c r="B177" t="s">
        <v>662</v>
      </c>
      <c r="C177" s="30" t="s">
        <v>600</v>
      </c>
      <c r="D177" s="1">
        <v>38720</v>
      </c>
    </row>
    <row r="178" spans="1:5" x14ac:dyDescent="0.25">
      <c r="A178" t="s">
        <v>663</v>
      </c>
      <c r="B178" t="s">
        <v>662</v>
      </c>
      <c r="C178" s="30" t="s">
        <v>664</v>
      </c>
      <c r="D178" s="1">
        <v>15730</v>
      </c>
    </row>
    <row r="179" spans="1:5" x14ac:dyDescent="0.25">
      <c r="A179" t="s">
        <v>11</v>
      </c>
      <c r="D179" s="20">
        <f>SUM(D176:D178)</f>
        <v>94292.88</v>
      </c>
      <c r="E179" s="11">
        <f>SUM(D179)</f>
        <v>94292.88</v>
      </c>
    </row>
    <row r="180" spans="1:5" x14ac:dyDescent="0.25">
      <c r="D180" s="21"/>
      <c r="E180" s="11"/>
    </row>
    <row r="181" spans="1:5" x14ac:dyDescent="0.25">
      <c r="D181" s="21"/>
      <c r="E181" s="11"/>
    </row>
    <row r="182" spans="1:5" ht="15.75" x14ac:dyDescent="0.25">
      <c r="A182" s="2" t="s">
        <v>624</v>
      </c>
      <c r="B182" s="10"/>
      <c r="C182" s="10"/>
      <c r="D182" s="33" t="s">
        <v>567</v>
      </c>
      <c r="E182" s="11"/>
    </row>
    <row r="183" spans="1:5" x14ac:dyDescent="0.25">
      <c r="A183" t="s">
        <v>568</v>
      </c>
      <c r="B183" t="s">
        <v>424</v>
      </c>
      <c r="C183" t="s">
        <v>41</v>
      </c>
      <c r="D183" s="21">
        <v>55000</v>
      </c>
      <c r="E183" s="11">
        <v>0</v>
      </c>
    </row>
    <row r="184" spans="1:5" x14ac:dyDescent="0.25">
      <c r="A184" s="28" t="s">
        <v>573</v>
      </c>
      <c r="B184" s="22" t="s">
        <v>424</v>
      </c>
      <c r="C184" t="s">
        <v>41</v>
      </c>
      <c r="D184" s="16">
        <v>33000</v>
      </c>
      <c r="E184" s="11">
        <f>D183+D184</f>
        <v>88000</v>
      </c>
    </row>
    <row r="185" spans="1:5" x14ac:dyDescent="0.25">
      <c r="A185" s="28"/>
      <c r="B185" s="22"/>
      <c r="D185" s="23">
        <f>SUM(D183:D184)</f>
        <v>88000</v>
      </c>
      <c r="E185" s="11"/>
    </row>
    <row r="186" spans="1:5" x14ac:dyDescent="0.25">
      <c r="A186" s="28"/>
      <c r="B186" s="22"/>
      <c r="D186" s="16"/>
      <c r="E186" s="11"/>
    </row>
    <row r="187" spans="1:5" ht="15.75" x14ac:dyDescent="0.25">
      <c r="A187" s="2" t="s">
        <v>649</v>
      </c>
      <c r="B187" s="22"/>
      <c r="D187" s="33" t="s">
        <v>653</v>
      </c>
      <c r="E187" s="11"/>
    </row>
    <row r="188" spans="1:5" x14ac:dyDescent="0.25">
      <c r="A188" s="28" t="s">
        <v>636</v>
      </c>
      <c r="B188" s="22" t="s">
        <v>637</v>
      </c>
      <c r="C188" t="s">
        <v>638</v>
      </c>
      <c r="D188" s="16">
        <v>270495.5</v>
      </c>
      <c r="E188" s="11">
        <f>SUM(D188)+D189</f>
        <v>275595.5</v>
      </c>
    </row>
    <row r="189" spans="1:5" x14ac:dyDescent="0.25">
      <c r="A189" s="28" t="s">
        <v>657</v>
      </c>
      <c r="B189" s="22" t="s">
        <v>658</v>
      </c>
      <c r="C189" t="s">
        <v>659</v>
      </c>
      <c r="D189" s="16">
        <v>5100</v>
      </c>
      <c r="E189" s="11"/>
    </row>
    <row r="190" spans="1:5" x14ac:dyDescent="0.25">
      <c r="A190" s="28"/>
      <c r="B190" s="22"/>
      <c r="D190" s="23">
        <f>SUM(D188:D189)</f>
        <v>275595.5</v>
      </c>
      <c r="E190" s="11"/>
    </row>
    <row r="191" spans="1:5" x14ac:dyDescent="0.25">
      <c r="A191" s="28"/>
      <c r="B191" s="22"/>
      <c r="D191" s="16"/>
      <c r="E191" s="11"/>
    </row>
    <row r="192" spans="1:5" ht="15.75" x14ac:dyDescent="0.25">
      <c r="A192" s="2" t="s">
        <v>578</v>
      </c>
      <c r="B192" s="22"/>
      <c r="D192" s="18" t="s">
        <v>579</v>
      </c>
      <c r="E192" s="11"/>
    </row>
    <row r="193" spans="1:5" x14ac:dyDescent="0.25">
      <c r="A193" s="28" t="s">
        <v>580</v>
      </c>
      <c r="B193" s="22" t="s">
        <v>424</v>
      </c>
      <c r="C193" t="s">
        <v>581</v>
      </c>
      <c r="D193" s="16">
        <v>46000</v>
      </c>
      <c r="E193" s="11">
        <f>SUM(D193)</f>
        <v>46000</v>
      </c>
    </row>
    <row r="194" spans="1:5" x14ac:dyDescent="0.25">
      <c r="A194" s="28"/>
      <c r="B194" s="22"/>
      <c r="D194" s="16"/>
      <c r="E194" s="11"/>
    </row>
    <row r="195" spans="1:5" x14ac:dyDescent="0.25">
      <c r="A195" s="28"/>
      <c r="B195" s="22"/>
      <c r="D195" s="16"/>
      <c r="E195" s="11"/>
    </row>
    <row r="196" spans="1:5" ht="15.75" x14ac:dyDescent="0.25">
      <c r="A196" s="2" t="s">
        <v>583</v>
      </c>
      <c r="B196" s="22"/>
      <c r="D196" s="18" t="s">
        <v>582</v>
      </c>
      <c r="E196" s="11"/>
    </row>
    <row r="197" spans="1:5" x14ac:dyDescent="0.25">
      <c r="A197" s="28" t="s">
        <v>584</v>
      </c>
      <c r="B197" s="22" t="s">
        <v>585</v>
      </c>
      <c r="C197" t="s">
        <v>41</v>
      </c>
      <c r="D197" s="16">
        <v>36000</v>
      </c>
      <c r="E197" s="11">
        <f>SUM(D197)</f>
        <v>36000</v>
      </c>
    </row>
    <row r="198" spans="1:5" x14ac:dyDescent="0.25">
      <c r="A198" s="28"/>
      <c r="B198" s="22"/>
      <c r="D198" s="16"/>
      <c r="E198" s="11"/>
    </row>
    <row r="199" spans="1:5" x14ac:dyDescent="0.25">
      <c r="A199" s="28"/>
      <c r="B199" s="22"/>
      <c r="D199" s="16"/>
      <c r="E199" s="11"/>
    </row>
    <row r="200" spans="1:5" x14ac:dyDescent="0.25">
      <c r="A200" s="28"/>
      <c r="B200" s="22"/>
      <c r="D200" s="16"/>
      <c r="E200" s="11"/>
    </row>
    <row r="201" spans="1:5" ht="15.75" x14ac:dyDescent="0.25">
      <c r="A201" s="2" t="s">
        <v>597</v>
      </c>
      <c r="B201" s="2"/>
      <c r="C201" s="2"/>
      <c r="D201" s="6" t="s">
        <v>598</v>
      </c>
      <c r="E201" s="10"/>
    </row>
    <row r="202" spans="1:5" x14ac:dyDescent="0.25">
      <c r="A202" s="22" t="s">
        <v>599</v>
      </c>
      <c r="B202" s="22" t="s">
        <v>601</v>
      </c>
      <c r="C202" s="22" t="s">
        <v>600</v>
      </c>
      <c r="D202" s="36">
        <v>118880</v>
      </c>
      <c r="E202" s="10"/>
    </row>
    <row r="203" spans="1:5" x14ac:dyDescent="0.25">
      <c r="A203" s="22" t="s">
        <v>602</v>
      </c>
      <c r="B203" t="s">
        <v>601</v>
      </c>
      <c r="C203" t="s">
        <v>600</v>
      </c>
      <c r="D203" s="21">
        <v>19360</v>
      </c>
      <c r="E203" s="10"/>
    </row>
    <row r="204" spans="1:5" x14ac:dyDescent="0.25">
      <c r="D204" s="21"/>
      <c r="E204" s="10"/>
    </row>
    <row r="205" spans="1:5" x14ac:dyDescent="0.25">
      <c r="A205" t="s">
        <v>11</v>
      </c>
      <c r="D205" s="20">
        <f>SUM(D202:D204)</f>
        <v>138240</v>
      </c>
      <c r="E205" s="11">
        <f>SUM(D205)</f>
        <v>138240</v>
      </c>
    </row>
    <row r="206" spans="1:5" x14ac:dyDescent="0.25">
      <c r="D206" s="21"/>
      <c r="E206" s="11"/>
    </row>
    <row r="207" spans="1:5" x14ac:dyDescent="0.25">
      <c r="A207" s="28"/>
      <c r="B207" s="22"/>
      <c r="D207" s="16"/>
      <c r="E207" s="11"/>
    </row>
    <row r="208" spans="1:5" ht="15.75" x14ac:dyDescent="0.25">
      <c r="A208" s="2" t="s">
        <v>608</v>
      </c>
      <c r="B208" s="2"/>
      <c r="C208" s="2"/>
      <c r="D208" s="6" t="s">
        <v>609</v>
      </c>
    </row>
    <row r="209" spans="1:6" x14ac:dyDescent="0.25">
      <c r="A209" s="22" t="s">
        <v>610</v>
      </c>
      <c r="B209" t="s">
        <v>611</v>
      </c>
      <c r="C209" t="s">
        <v>41</v>
      </c>
      <c r="D209" s="1">
        <v>67760</v>
      </c>
    </row>
    <row r="210" spans="1:6" x14ac:dyDescent="0.25">
      <c r="A210" s="22" t="s">
        <v>621</v>
      </c>
      <c r="B210" t="s">
        <v>622</v>
      </c>
      <c r="C210" t="s">
        <v>623</v>
      </c>
      <c r="D210" s="1">
        <v>15000</v>
      </c>
    </row>
    <row r="211" spans="1:6" x14ac:dyDescent="0.25">
      <c r="A211" t="s">
        <v>11</v>
      </c>
      <c r="C211" s="30"/>
      <c r="D211" s="20">
        <f>SUM(D209:D210)</f>
        <v>82760</v>
      </c>
      <c r="E211" s="11">
        <f>SUM(D211)</f>
        <v>82760</v>
      </c>
    </row>
    <row r="212" spans="1:6" x14ac:dyDescent="0.25">
      <c r="C212" s="30"/>
      <c r="D212" s="21"/>
      <c r="E212" s="11"/>
    </row>
    <row r="213" spans="1:6" ht="15.75" x14ac:dyDescent="0.25">
      <c r="A213" s="2"/>
      <c r="C213" s="30"/>
      <c r="D213" s="33"/>
      <c r="E213" s="11"/>
    </row>
    <row r="214" spans="1:6" ht="15.75" x14ac:dyDescent="0.25">
      <c r="A214" s="2" t="s">
        <v>613</v>
      </c>
      <c r="B214" s="2"/>
      <c r="C214" s="2"/>
      <c r="D214" s="6" t="s">
        <v>614</v>
      </c>
      <c r="E214" s="11"/>
    </row>
    <row r="215" spans="1:6" x14ac:dyDescent="0.25">
      <c r="A215" t="s">
        <v>615</v>
      </c>
      <c r="B215" t="s">
        <v>616</v>
      </c>
      <c r="C215" t="s">
        <v>41</v>
      </c>
      <c r="D215" s="1">
        <v>52000</v>
      </c>
      <c r="E215" s="11">
        <f>SUM(D215)</f>
        <v>52000</v>
      </c>
    </row>
    <row r="216" spans="1:6" x14ac:dyDescent="0.25">
      <c r="D216" s="1"/>
      <c r="E216" s="11"/>
    </row>
    <row r="217" spans="1:6" x14ac:dyDescent="0.25">
      <c r="C217" s="30"/>
      <c r="D217" s="21"/>
      <c r="E217" s="11"/>
    </row>
    <row r="218" spans="1:6" ht="15.75" x14ac:dyDescent="0.25">
      <c r="A218" s="2" t="s">
        <v>640</v>
      </c>
      <c r="C218" s="30"/>
      <c r="D218" s="18" t="s">
        <v>630</v>
      </c>
      <c r="E218" s="11"/>
    </row>
    <row r="219" spans="1:6" x14ac:dyDescent="0.25">
      <c r="A219" t="s">
        <v>641</v>
      </c>
      <c r="B219" t="s">
        <v>642</v>
      </c>
      <c r="C219" s="30" t="s">
        <v>41</v>
      </c>
      <c r="D219" s="21">
        <v>605000</v>
      </c>
      <c r="E219" s="11">
        <f>SUM(D219)</f>
        <v>605000</v>
      </c>
      <c r="F219" s="1"/>
    </row>
    <row r="220" spans="1:6" x14ac:dyDescent="0.25">
      <c r="C220" s="30"/>
      <c r="D220" s="21"/>
      <c r="E220" s="11"/>
    </row>
    <row r="221" spans="1:6" ht="15.75" x14ac:dyDescent="0.25">
      <c r="A221" s="2"/>
      <c r="C221" s="30"/>
      <c r="D221" s="21"/>
      <c r="E221" s="11"/>
    </row>
    <row r="222" spans="1:6" x14ac:dyDescent="0.25">
      <c r="A222" s="28"/>
      <c r="B222" s="22"/>
      <c r="D222" s="16"/>
      <c r="E222" s="11"/>
    </row>
    <row r="223" spans="1:6" ht="22.5" x14ac:dyDescent="0.45">
      <c r="A223" s="34" t="s">
        <v>524</v>
      </c>
      <c r="D223" s="1"/>
      <c r="E223" s="10"/>
    </row>
    <row r="224" spans="1:6" ht="22.5" x14ac:dyDescent="0.45">
      <c r="A224" s="34"/>
      <c r="D224" s="1"/>
      <c r="E224" s="10"/>
    </row>
    <row r="225" spans="1:5" ht="15.75" x14ac:dyDescent="0.25">
      <c r="A225" s="39" t="s">
        <v>308</v>
      </c>
    </row>
    <row r="226" spans="1:5" x14ac:dyDescent="0.25">
      <c r="A226" s="22" t="s">
        <v>98</v>
      </c>
      <c r="B226" t="s">
        <v>444</v>
      </c>
      <c r="C226" t="s">
        <v>445</v>
      </c>
      <c r="D226" s="1">
        <v>9680</v>
      </c>
      <c r="E226" s="11">
        <f>SUM(D226)</f>
        <v>9680</v>
      </c>
    </row>
    <row r="227" spans="1:5" x14ac:dyDescent="0.25">
      <c r="A227" s="22"/>
      <c r="D227" s="1"/>
      <c r="E227" s="11"/>
    </row>
    <row r="228" spans="1:5" x14ac:dyDescent="0.25">
      <c r="A228" s="22"/>
      <c r="D228" s="1"/>
      <c r="E228" s="11"/>
    </row>
    <row r="229" spans="1:5" ht="15.75" x14ac:dyDescent="0.25">
      <c r="A229" s="8" t="s">
        <v>311</v>
      </c>
    </row>
    <row r="230" spans="1:5" x14ac:dyDescent="0.25">
      <c r="A230" s="22" t="s">
        <v>210</v>
      </c>
      <c r="B230" t="s">
        <v>103</v>
      </c>
      <c r="C230" s="28" t="s">
        <v>211</v>
      </c>
      <c r="D230" s="16">
        <v>99800</v>
      </c>
      <c r="E230" s="11">
        <f>SUM(D230)</f>
        <v>99800</v>
      </c>
    </row>
    <row r="231" spans="1:5" x14ac:dyDescent="0.25">
      <c r="A231" s="30"/>
    </row>
    <row r="232" spans="1:5" x14ac:dyDescent="0.25">
      <c r="A232" s="30"/>
    </row>
    <row r="233" spans="1:5" x14ac:dyDescent="0.25">
      <c r="A233" s="22"/>
      <c r="D233" s="16"/>
      <c r="E233" s="11"/>
    </row>
    <row r="234" spans="1:5" ht="15.75" x14ac:dyDescent="0.25">
      <c r="A234" s="22"/>
      <c r="D234" s="45"/>
      <c r="E234" s="11"/>
    </row>
    <row r="235" spans="1:5" ht="15.75" x14ac:dyDescent="0.25">
      <c r="A235" s="40" t="s">
        <v>190</v>
      </c>
      <c r="B235" s="41"/>
      <c r="C235" s="41"/>
      <c r="D235" s="41"/>
      <c r="E235" s="42">
        <f>E230+E226+E219+E215+E211+E205+E197+E193+E188+E184+E179+E172+E167+E161+E155+E149+E133+E129+E120+E116+E112+E105+E93+E84+E81+E73+E70+E63+E57+E54+E48+E38+E31+E26+E22+E16</f>
        <v>14798248.569999998</v>
      </c>
    </row>
    <row r="236" spans="1:5" x14ac:dyDescent="0.25">
      <c r="A236" s="47"/>
    </row>
    <row r="237" spans="1:5" x14ac:dyDescent="0.25">
      <c r="A237" t="s">
        <v>448</v>
      </c>
    </row>
    <row r="242" spans="1:1" x14ac:dyDescent="0.25">
      <c r="A242" t="s">
        <v>676</v>
      </c>
    </row>
  </sheetData>
  <pageMargins left="0.7" right="0.7" top="0.78740157499999996" bottom="0.78740157499999996" header="0.3" footer="0.3"/>
  <pageSetup paperSize="9" orientation="portrait" r:id="rId1"/>
  <headerFooter>
    <oddHeader xml:space="preserve">&amp;C&amp;"-,Tučné"Nedokončené investice k 30. 12. 2019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2"/>
  <sheetViews>
    <sheetView topLeftCell="A41" workbookViewId="0">
      <selection activeCell="D76" sqref="D76"/>
    </sheetView>
  </sheetViews>
  <sheetFormatPr defaultRowHeight="15" x14ac:dyDescent="0.25"/>
  <cols>
    <col min="3" max="3" width="47.5703125" customWidth="1"/>
    <col min="4" max="4" width="13.28515625" customWidth="1"/>
  </cols>
  <sheetData>
    <row r="1" spans="1:5" ht="15.75" x14ac:dyDescent="0.25">
      <c r="A1" s="2" t="s">
        <v>320</v>
      </c>
      <c r="B1" s="2"/>
      <c r="C1" s="2"/>
      <c r="D1" s="6" t="s">
        <v>151</v>
      </c>
    </row>
    <row r="2" spans="1:5" x14ac:dyDescent="0.25">
      <c r="D2" s="1"/>
    </row>
    <row r="3" spans="1:5" ht="15.75" x14ac:dyDescent="0.25">
      <c r="A3" s="2" t="s">
        <v>620</v>
      </c>
      <c r="C3" s="43"/>
      <c r="D3" s="53" t="s">
        <v>503</v>
      </c>
    </row>
    <row r="4" spans="1:5" ht="15.75" x14ac:dyDescent="0.25">
      <c r="A4" s="2"/>
      <c r="B4" s="2"/>
      <c r="C4" s="2"/>
      <c r="D4" s="53"/>
    </row>
    <row r="5" spans="1:5" ht="15.75" x14ac:dyDescent="0.25">
      <c r="A5" s="2" t="s">
        <v>607</v>
      </c>
      <c r="C5" s="43"/>
      <c r="D5" s="53" t="s">
        <v>605</v>
      </c>
    </row>
    <row r="6" spans="1:5" ht="15.75" x14ac:dyDescent="0.25">
      <c r="A6" s="2"/>
      <c r="C6" s="43"/>
      <c r="D6" s="1"/>
    </row>
    <row r="7" spans="1:5" ht="15.75" x14ac:dyDescent="0.25">
      <c r="A7" s="2" t="s">
        <v>337</v>
      </c>
      <c r="B7" s="2"/>
      <c r="C7" s="2"/>
      <c r="D7" s="2" t="s">
        <v>169</v>
      </c>
    </row>
    <row r="8" spans="1:5" x14ac:dyDescent="0.25">
      <c r="D8" s="1"/>
    </row>
    <row r="9" spans="1:5" ht="15.75" x14ac:dyDescent="0.25">
      <c r="A9" s="2" t="s">
        <v>344</v>
      </c>
      <c r="B9" s="2"/>
      <c r="C9" s="2"/>
      <c r="D9" s="6" t="s">
        <v>154</v>
      </c>
    </row>
    <row r="11" spans="1:5" ht="15.75" x14ac:dyDescent="0.25">
      <c r="A11" s="2" t="s">
        <v>347</v>
      </c>
      <c r="B11" s="2"/>
      <c r="C11" s="2"/>
      <c r="D11" s="2" t="s">
        <v>348</v>
      </c>
      <c r="E11" t="s">
        <v>692</v>
      </c>
    </row>
    <row r="12" spans="1:5" x14ac:dyDescent="0.25">
      <c r="D12" s="1"/>
    </row>
    <row r="13" spans="1:5" ht="15.75" x14ac:dyDescent="0.25">
      <c r="A13" s="2" t="s">
        <v>352</v>
      </c>
      <c r="B13" s="2"/>
      <c r="C13" s="2"/>
      <c r="D13" s="2" t="s">
        <v>353</v>
      </c>
    </row>
    <row r="15" spans="1:5" ht="15.75" x14ac:dyDescent="0.25">
      <c r="A15" s="2" t="s">
        <v>355</v>
      </c>
      <c r="B15" s="2"/>
      <c r="C15" s="2"/>
      <c r="D15" s="2" t="s">
        <v>356</v>
      </c>
    </row>
    <row r="16" spans="1:5" x14ac:dyDescent="0.25">
      <c r="D16" s="16"/>
    </row>
    <row r="17" spans="1:5" ht="15.75" x14ac:dyDescent="0.25">
      <c r="A17" s="2" t="s">
        <v>358</v>
      </c>
      <c r="B17" s="2"/>
      <c r="C17" s="2"/>
      <c r="D17" s="6" t="s">
        <v>359</v>
      </c>
      <c r="E17" t="s">
        <v>692</v>
      </c>
    </row>
    <row r="18" spans="1:5" x14ac:dyDescent="0.25">
      <c r="D18" s="1"/>
    </row>
    <row r="19" spans="1:5" ht="15.75" x14ac:dyDescent="0.25">
      <c r="A19" s="2" t="s">
        <v>361</v>
      </c>
      <c r="D19" s="6" t="s">
        <v>362</v>
      </c>
    </row>
    <row r="20" spans="1:5" x14ac:dyDescent="0.25">
      <c r="D20" s="1"/>
    </row>
    <row r="21" spans="1:5" ht="15.75" x14ac:dyDescent="0.25">
      <c r="A21" s="2" t="s">
        <v>364</v>
      </c>
      <c r="D21" s="6" t="s">
        <v>365</v>
      </c>
    </row>
    <row r="22" spans="1:5" x14ac:dyDescent="0.25">
      <c r="D22" s="1"/>
    </row>
    <row r="23" spans="1:5" ht="15.75" x14ac:dyDescent="0.25">
      <c r="A23" s="2" t="s">
        <v>370</v>
      </c>
      <c r="B23" s="2"/>
      <c r="C23" s="2"/>
      <c r="D23" s="6" t="s">
        <v>371</v>
      </c>
    </row>
    <row r="25" spans="1:5" ht="15.75" x14ac:dyDescent="0.25">
      <c r="A25" s="2" t="s">
        <v>372</v>
      </c>
      <c r="B25" s="2"/>
      <c r="C25" s="2"/>
      <c r="D25" s="2" t="s">
        <v>373</v>
      </c>
    </row>
    <row r="26" spans="1:5" x14ac:dyDescent="0.25">
      <c r="D26" s="21"/>
    </row>
    <row r="27" spans="1:5" ht="15.75" x14ac:dyDescent="0.25">
      <c r="A27" s="2" t="s">
        <v>377</v>
      </c>
      <c r="B27" s="13"/>
      <c r="C27" s="13"/>
      <c r="D27" s="6" t="s">
        <v>376</v>
      </c>
    </row>
    <row r="28" spans="1:5" x14ac:dyDescent="0.25">
      <c r="D28" s="1"/>
    </row>
    <row r="29" spans="1:5" ht="15.75" x14ac:dyDescent="0.25">
      <c r="A29" s="2" t="s">
        <v>379</v>
      </c>
      <c r="B29" s="10"/>
      <c r="C29" s="10"/>
      <c r="D29" s="6" t="s">
        <v>380</v>
      </c>
    </row>
    <row r="30" spans="1:5" x14ac:dyDescent="0.25">
      <c r="D30" s="21"/>
    </row>
    <row r="31" spans="1:5" ht="15.75" x14ac:dyDescent="0.25">
      <c r="A31" s="2" t="s">
        <v>387</v>
      </c>
      <c r="B31" s="2"/>
      <c r="C31" s="2"/>
      <c r="D31" s="2" t="s">
        <v>388</v>
      </c>
    </row>
    <row r="32" spans="1:5" x14ac:dyDescent="0.25">
      <c r="D32" s="21"/>
    </row>
    <row r="33" spans="1:4" ht="15.75" x14ac:dyDescent="0.25">
      <c r="A33" s="2" t="s">
        <v>502</v>
      </c>
      <c r="B33" s="2"/>
      <c r="C33" s="2"/>
      <c r="D33" s="2" t="s">
        <v>392</v>
      </c>
    </row>
    <row r="34" spans="1:4" x14ac:dyDescent="0.25">
      <c r="D34" s="1"/>
    </row>
    <row r="35" spans="1:4" ht="15.75" x14ac:dyDescent="0.25">
      <c r="A35" s="2" t="s">
        <v>396</v>
      </c>
      <c r="D35" s="6" t="s">
        <v>397</v>
      </c>
    </row>
    <row r="36" spans="1:4" x14ac:dyDescent="0.25">
      <c r="D36" s="1"/>
    </row>
    <row r="37" spans="1:4" ht="15.75" x14ac:dyDescent="0.25">
      <c r="A37" s="2" t="s">
        <v>400</v>
      </c>
      <c r="B37" s="2"/>
      <c r="C37" s="2"/>
      <c r="D37" s="6" t="s">
        <v>401</v>
      </c>
    </row>
    <row r="38" spans="1:4" x14ac:dyDescent="0.25">
      <c r="D38" s="1"/>
    </row>
    <row r="39" spans="1:4" ht="15.75" x14ac:dyDescent="0.25">
      <c r="A39" s="2" t="s">
        <v>403</v>
      </c>
      <c r="B39" s="2"/>
      <c r="C39" s="2"/>
      <c r="D39" s="6" t="s">
        <v>404</v>
      </c>
    </row>
    <row r="40" spans="1:4" x14ac:dyDescent="0.25">
      <c r="D40" s="21"/>
    </row>
    <row r="41" spans="1:4" ht="15.75" x14ac:dyDescent="0.25">
      <c r="A41" s="2" t="s">
        <v>415</v>
      </c>
      <c r="B41" s="2"/>
      <c r="C41" s="2"/>
      <c r="D41" s="2" t="s">
        <v>416</v>
      </c>
    </row>
    <row r="42" spans="1:4" x14ac:dyDescent="0.25">
      <c r="D42" s="1"/>
    </row>
    <row r="43" spans="1:4" ht="15.75" x14ac:dyDescent="0.25">
      <c r="A43" s="2" t="s">
        <v>507</v>
      </c>
      <c r="B43" s="2"/>
      <c r="C43" s="2"/>
      <c r="D43" s="2" t="s">
        <v>421</v>
      </c>
    </row>
    <row r="44" spans="1:4" x14ac:dyDescent="0.25">
      <c r="D44" s="21"/>
    </row>
    <row r="45" spans="1:4" ht="15.75" x14ac:dyDescent="0.25">
      <c r="A45" s="2" t="s">
        <v>427</v>
      </c>
      <c r="B45" s="2"/>
      <c r="C45" s="2"/>
      <c r="D45" s="6" t="s">
        <v>428</v>
      </c>
    </row>
    <row r="46" spans="1:4" ht="15.75" x14ac:dyDescent="0.25">
      <c r="A46" s="2"/>
      <c r="B46" s="2"/>
      <c r="C46" s="2"/>
      <c r="D46" s="6"/>
    </row>
    <row r="47" spans="1:4" ht="15.75" x14ac:dyDescent="0.25">
      <c r="A47" s="2" t="s">
        <v>451</v>
      </c>
      <c r="B47" s="2"/>
      <c r="C47" s="2"/>
      <c r="D47" s="6" t="s">
        <v>439</v>
      </c>
    </row>
    <row r="48" spans="1:4" x14ac:dyDescent="0.25">
      <c r="D48" s="21"/>
    </row>
    <row r="49" spans="1:4" ht="15.75" x14ac:dyDescent="0.25">
      <c r="A49" s="2" t="s">
        <v>452</v>
      </c>
      <c r="B49" s="2"/>
      <c r="D49" s="6" t="s">
        <v>441</v>
      </c>
    </row>
    <row r="50" spans="1:4" x14ac:dyDescent="0.25">
      <c r="A50" s="22"/>
      <c r="B50" s="22"/>
      <c r="D50" s="16"/>
    </row>
    <row r="51" spans="1:4" ht="15.75" x14ac:dyDescent="0.25">
      <c r="A51" s="2" t="s">
        <v>489</v>
      </c>
      <c r="B51" s="22"/>
      <c r="D51" s="18" t="s">
        <v>490</v>
      </c>
    </row>
    <row r="52" spans="1:4" x14ac:dyDescent="0.25">
      <c r="A52" s="22"/>
      <c r="B52" s="22"/>
      <c r="D52" s="16"/>
    </row>
    <row r="53" spans="1:4" ht="15.75" x14ac:dyDescent="0.25">
      <c r="A53" s="2" t="s">
        <v>564</v>
      </c>
      <c r="C53" s="30"/>
      <c r="D53" s="6" t="s">
        <v>565</v>
      </c>
    </row>
    <row r="54" spans="1:4" x14ac:dyDescent="0.25">
      <c r="D54" s="21"/>
    </row>
    <row r="55" spans="1:4" ht="15.75" x14ac:dyDescent="0.25">
      <c r="A55" s="2" t="s">
        <v>624</v>
      </c>
      <c r="B55" s="10"/>
      <c r="C55" s="10"/>
      <c r="D55" s="18" t="s">
        <v>567</v>
      </c>
    </row>
    <row r="56" spans="1:4" x14ac:dyDescent="0.25">
      <c r="A56" s="28"/>
      <c r="B56" s="22"/>
      <c r="D56" s="16"/>
    </row>
    <row r="57" spans="1:4" ht="15.75" x14ac:dyDescent="0.25">
      <c r="A57" s="2" t="s">
        <v>684</v>
      </c>
      <c r="B57" s="22"/>
      <c r="D57" s="18" t="s">
        <v>653</v>
      </c>
    </row>
    <row r="58" spans="1:4" x14ac:dyDescent="0.25">
      <c r="A58" s="28"/>
      <c r="B58" s="22"/>
      <c r="D58" s="16"/>
    </row>
    <row r="59" spans="1:4" ht="15.75" x14ac:dyDescent="0.25">
      <c r="A59" s="2" t="s">
        <v>578</v>
      </c>
      <c r="B59" s="22"/>
      <c r="D59" s="18" t="s">
        <v>579</v>
      </c>
    </row>
    <row r="60" spans="1:4" x14ac:dyDescent="0.25">
      <c r="A60" s="28"/>
      <c r="B60" s="22"/>
      <c r="D60" s="16"/>
    </row>
    <row r="61" spans="1:4" ht="15.75" x14ac:dyDescent="0.25">
      <c r="A61" s="2" t="s">
        <v>597</v>
      </c>
      <c r="B61" s="2"/>
      <c r="C61" s="2"/>
      <c r="D61" s="6" t="s">
        <v>598</v>
      </c>
    </row>
    <row r="62" spans="1:4" x14ac:dyDescent="0.25">
      <c r="A62" s="28"/>
      <c r="B62" s="22"/>
      <c r="D62" s="16"/>
    </row>
    <row r="63" spans="1:4" ht="15.75" x14ac:dyDescent="0.25">
      <c r="A63" s="2" t="s">
        <v>608</v>
      </c>
      <c r="B63" s="2"/>
      <c r="C63" s="2"/>
      <c r="D63" s="6" t="s">
        <v>609</v>
      </c>
    </row>
    <row r="64" spans="1:4" x14ac:dyDescent="0.25">
      <c r="C64" s="30"/>
      <c r="D64" s="21"/>
    </row>
    <row r="65" spans="1:4" ht="15.75" x14ac:dyDescent="0.25">
      <c r="A65" s="2" t="s">
        <v>613</v>
      </c>
      <c r="B65" s="2"/>
      <c r="C65" s="2"/>
      <c r="D65" s="6" t="s">
        <v>614</v>
      </c>
    </row>
    <row r="66" spans="1:4" x14ac:dyDescent="0.25">
      <c r="D66" s="1"/>
    </row>
    <row r="67" spans="1:4" ht="15.75" x14ac:dyDescent="0.25">
      <c r="A67" s="2" t="s">
        <v>640</v>
      </c>
      <c r="C67" s="30"/>
      <c r="D67" s="18" t="s">
        <v>630</v>
      </c>
    </row>
    <row r="68" spans="1:4" x14ac:dyDescent="0.25">
      <c r="C68" s="30"/>
      <c r="D68" s="21"/>
    </row>
    <row r="69" spans="1:4" ht="15.75" x14ac:dyDescent="0.25">
      <c r="A69" s="2" t="s">
        <v>677</v>
      </c>
      <c r="C69" s="30"/>
      <c r="D69" s="18" t="s">
        <v>678</v>
      </c>
    </row>
    <row r="70" spans="1:4" ht="15.75" x14ac:dyDescent="0.25">
      <c r="A70" s="2"/>
      <c r="C70" s="30"/>
      <c r="D70" s="18"/>
    </row>
    <row r="71" spans="1:4" ht="15.75" x14ac:dyDescent="0.25">
      <c r="A71" s="2" t="s">
        <v>693</v>
      </c>
      <c r="C71" s="30"/>
      <c r="D71" s="18" t="s">
        <v>694</v>
      </c>
    </row>
    <row r="72" spans="1:4" ht="15.75" x14ac:dyDescent="0.25">
      <c r="A72" s="2"/>
      <c r="C72" s="30"/>
      <c r="D72" s="18"/>
    </row>
    <row r="73" spans="1:4" ht="15.75" x14ac:dyDescent="0.25">
      <c r="A73" s="2" t="s">
        <v>749</v>
      </c>
      <c r="C73" s="30"/>
      <c r="D73" s="18" t="s">
        <v>707</v>
      </c>
    </row>
    <row r="74" spans="1:4" ht="15.75" x14ac:dyDescent="0.25">
      <c r="A74" s="2"/>
      <c r="C74" s="30"/>
      <c r="D74" s="18"/>
    </row>
    <row r="75" spans="1:4" ht="15.75" x14ac:dyDescent="0.25">
      <c r="A75" s="2" t="s">
        <v>750</v>
      </c>
      <c r="C75" s="30"/>
      <c r="D75" s="18" t="s">
        <v>711</v>
      </c>
    </row>
    <row r="76" spans="1:4" ht="15.75" x14ac:dyDescent="0.25">
      <c r="A76" s="2"/>
      <c r="C76" s="30"/>
      <c r="D76" s="18"/>
    </row>
    <row r="77" spans="1:4" ht="15.75" x14ac:dyDescent="0.25">
      <c r="A77" s="2" t="s">
        <v>745</v>
      </c>
      <c r="C77" s="30"/>
      <c r="D77" s="18" t="s">
        <v>746</v>
      </c>
    </row>
    <row r="78" spans="1:4" ht="15.75" x14ac:dyDescent="0.25">
      <c r="A78" s="2"/>
      <c r="C78" s="30"/>
      <c r="D78" s="18"/>
    </row>
    <row r="79" spans="1:4" ht="15.75" x14ac:dyDescent="0.25">
      <c r="A79" s="2"/>
      <c r="C79" s="30"/>
      <c r="D79" s="18"/>
    </row>
    <row r="80" spans="1:4" x14ac:dyDescent="0.25">
      <c r="A80" s="28"/>
      <c r="B80" s="22"/>
      <c r="D80" s="16"/>
    </row>
    <row r="81" spans="1:4" ht="22.5" x14ac:dyDescent="0.45">
      <c r="A81" s="34" t="s">
        <v>524</v>
      </c>
      <c r="D81" s="1"/>
    </row>
    <row r="82" spans="1:4" ht="22.5" x14ac:dyDescent="0.45">
      <c r="A82" s="34"/>
      <c r="D82" s="1"/>
    </row>
    <row r="83" spans="1:4" ht="22.5" x14ac:dyDescent="0.45">
      <c r="A83" s="34"/>
      <c r="D83" s="1"/>
    </row>
    <row r="84" spans="1:4" x14ac:dyDescent="0.25">
      <c r="D84" s="1"/>
    </row>
    <row r="85" spans="1:4" ht="15.75" x14ac:dyDescent="0.25">
      <c r="A85" s="39" t="s">
        <v>308</v>
      </c>
      <c r="D85" s="10" t="s">
        <v>167</v>
      </c>
    </row>
    <row r="86" spans="1:4" x14ac:dyDescent="0.25">
      <c r="A86" s="22"/>
      <c r="D86" s="1"/>
    </row>
    <row r="87" spans="1:4" x14ac:dyDescent="0.25">
      <c r="A87" s="22"/>
      <c r="D87" s="1"/>
    </row>
    <row r="88" spans="1:4" ht="15.75" x14ac:dyDescent="0.25">
      <c r="A88" s="8" t="s">
        <v>311</v>
      </c>
      <c r="D88" s="10" t="s">
        <v>167</v>
      </c>
    </row>
    <row r="89" spans="1:4" x14ac:dyDescent="0.25">
      <c r="A89" s="30"/>
    </row>
    <row r="91" spans="1:4" ht="15.75" x14ac:dyDescent="0.25">
      <c r="A91" s="2" t="s">
        <v>685</v>
      </c>
      <c r="D91" s="18" t="s">
        <v>582</v>
      </c>
    </row>
    <row r="92" spans="1:4" ht="15.75" x14ac:dyDescent="0.25">
      <c r="A92" s="22"/>
      <c r="D92" s="45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60"/>
  <sheetViews>
    <sheetView tabSelected="1" view="pageLayout" topLeftCell="A205" zoomScaleNormal="100" workbookViewId="0">
      <selection activeCell="D255" sqref="D255"/>
    </sheetView>
  </sheetViews>
  <sheetFormatPr defaultRowHeight="15" x14ac:dyDescent="0.25"/>
  <cols>
    <col min="1" max="1" width="12.7109375" customWidth="1"/>
    <col min="2" max="2" width="23.5703125" customWidth="1"/>
    <col min="3" max="3" width="23" customWidth="1"/>
    <col min="4" max="4" width="13.42578125" customWidth="1"/>
    <col min="5" max="5" width="15.140625" customWidth="1"/>
  </cols>
  <sheetData>
    <row r="1" spans="1:5" x14ac:dyDescent="0.25">
      <c r="D1" s="1"/>
      <c r="E1" s="10"/>
    </row>
    <row r="2" spans="1:5" ht="15.75" x14ac:dyDescent="0.25">
      <c r="A2" s="2" t="s">
        <v>320</v>
      </c>
      <c r="B2" s="2"/>
      <c r="C2" s="2"/>
      <c r="D2" s="6" t="s">
        <v>151</v>
      </c>
      <c r="E2" s="11"/>
    </row>
    <row r="3" spans="1:5" x14ac:dyDescent="0.25">
      <c r="A3" t="s">
        <v>321</v>
      </c>
      <c r="B3" t="s">
        <v>322</v>
      </c>
      <c r="C3" t="s">
        <v>327</v>
      </c>
      <c r="D3" s="1">
        <v>199500</v>
      </c>
      <c r="E3" s="11"/>
    </row>
    <row r="4" spans="1:5" x14ac:dyDescent="0.25">
      <c r="A4" t="s">
        <v>323</v>
      </c>
      <c r="B4" t="s">
        <v>322</v>
      </c>
      <c r="C4" t="s">
        <v>328</v>
      </c>
      <c r="D4" s="1">
        <v>215250</v>
      </c>
      <c r="E4" s="11"/>
    </row>
    <row r="5" spans="1:5" x14ac:dyDescent="0.25">
      <c r="A5" t="s">
        <v>324</v>
      </c>
      <c r="B5" t="s">
        <v>322</v>
      </c>
      <c r="C5" t="s">
        <v>329</v>
      </c>
      <c r="D5" s="1">
        <v>40460</v>
      </c>
      <c r="E5" s="11"/>
    </row>
    <row r="6" spans="1:5" x14ac:dyDescent="0.25">
      <c r="A6" t="s">
        <v>325</v>
      </c>
      <c r="B6" t="s">
        <v>322</v>
      </c>
      <c r="C6" t="s">
        <v>327</v>
      </c>
      <c r="D6" s="1">
        <v>109480</v>
      </c>
      <c r="E6" s="11"/>
    </row>
    <row r="7" spans="1:5" x14ac:dyDescent="0.25">
      <c r="A7" t="s">
        <v>326</v>
      </c>
      <c r="B7" t="s">
        <v>322</v>
      </c>
      <c r="C7" t="s">
        <v>327</v>
      </c>
      <c r="D7" s="1">
        <v>59500</v>
      </c>
      <c r="E7" s="11"/>
    </row>
    <row r="8" spans="1:5" x14ac:dyDescent="0.25">
      <c r="D8" s="1"/>
      <c r="E8" s="11"/>
    </row>
    <row r="9" spans="1:5" ht="15.75" x14ac:dyDescent="0.25">
      <c r="A9" s="2" t="s">
        <v>620</v>
      </c>
      <c r="C9" s="43" t="s">
        <v>503</v>
      </c>
      <c r="D9" s="1"/>
      <c r="E9" s="11"/>
    </row>
    <row r="10" spans="1:5" x14ac:dyDescent="0.25">
      <c r="A10" t="s">
        <v>504</v>
      </c>
      <c r="B10" t="s">
        <v>505</v>
      </c>
      <c r="C10" s="44" t="s">
        <v>506</v>
      </c>
      <c r="D10" s="1">
        <v>32670</v>
      </c>
      <c r="E10" s="11"/>
    </row>
    <row r="11" spans="1:5" x14ac:dyDescent="0.25">
      <c r="A11" t="s">
        <v>469</v>
      </c>
      <c r="B11" s="28" t="s">
        <v>604</v>
      </c>
      <c r="C11" t="s">
        <v>327</v>
      </c>
      <c r="D11" s="1">
        <v>411400</v>
      </c>
      <c r="E11" s="11"/>
    </row>
    <row r="12" spans="1:5" x14ac:dyDescent="0.25">
      <c r="A12" t="s">
        <v>586</v>
      </c>
      <c r="B12" s="28" t="s">
        <v>587</v>
      </c>
      <c r="D12" s="1">
        <v>31500</v>
      </c>
      <c r="E12" s="11"/>
    </row>
    <row r="13" spans="1:5" x14ac:dyDescent="0.25">
      <c r="A13" t="s">
        <v>603</v>
      </c>
      <c r="B13" s="28" t="s">
        <v>604</v>
      </c>
      <c r="C13" t="s">
        <v>327</v>
      </c>
      <c r="D13" s="1">
        <v>375100</v>
      </c>
      <c r="E13" s="11"/>
    </row>
    <row r="14" spans="1:5" x14ac:dyDescent="0.25">
      <c r="A14" t="s">
        <v>625</v>
      </c>
      <c r="B14" t="s">
        <v>626</v>
      </c>
      <c r="C14" t="s">
        <v>627</v>
      </c>
      <c r="D14" s="1">
        <v>3025</v>
      </c>
      <c r="E14" s="11"/>
    </row>
    <row r="15" spans="1:5" x14ac:dyDescent="0.25">
      <c r="A15" t="s">
        <v>665</v>
      </c>
      <c r="B15" s="28" t="s">
        <v>666</v>
      </c>
      <c r="C15" t="s">
        <v>667</v>
      </c>
      <c r="D15" s="1">
        <v>9075</v>
      </c>
      <c r="E15" s="11"/>
    </row>
    <row r="16" spans="1:5" x14ac:dyDescent="0.25">
      <c r="A16" t="s">
        <v>671</v>
      </c>
      <c r="B16" s="28" t="s">
        <v>505</v>
      </c>
      <c r="C16" t="s">
        <v>672</v>
      </c>
      <c r="D16" s="1">
        <v>21780</v>
      </c>
      <c r="E16" s="11"/>
    </row>
    <row r="17" spans="1:5" x14ac:dyDescent="0.25">
      <c r="A17" t="s">
        <v>698</v>
      </c>
      <c r="B17" s="28" t="s">
        <v>699</v>
      </c>
      <c r="C17" t="s">
        <v>700</v>
      </c>
      <c r="D17" s="1">
        <v>1754.5</v>
      </c>
      <c r="E17" s="11"/>
    </row>
    <row r="18" spans="1:5" x14ac:dyDescent="0.25">
      <c r="A18" t="s">
        <v>724</v>
      </c>
      <c r="B18" s="28" t="s">
        <v>725</v>
      </c>
      <c r="C18" t="s">
        <v>726</v>
      </c>
      <c r="D18" s="1">
        <v>302.5</v>
      </c>
      <c r="E18" s="11"/>
    </row>
    <row r="19" spans="1:5" x14ac:dyDescent="0.25">
      <c r="D19" s="20">
        <f>SUM(D3:D18)</f>
        <v>1510797</v>
      </c>
      <c r="E19" s="11">
        <f>SUM(D19)</f>
        <v>1510797</v>
      </c>
    </row>
    <row r="20" spans="1:5" x14ac:dyDescent="0.25">
      <c r="D20" s="1"/>
      <c r="E20" s="11"/>
    </row>
    <row r="21" spans="1:5" ht="15.75" x14ac:dyDescent="0.25">
      <c r="A21" s="2"/>
      <c r="B21" s="2"/>
      <c r="C21" s="2"/>
      <c r="D21" s="6"/>
      <c r="E21" s="11"/>
    </row>
    <row r="22" spans="1:5" ht="15.75" x14ac:dyDescent="0.25">
      <c r="A22" s="2" t="s">
        <v>607</v>
      </c>
      <c r="C22" s="43" t="s">
        <v>605</v>
      </c>
      <c r="D22" s="1"/>
      <c r="E22" s="11"/>
    </row>
    <row r="23" spans="1:5" x14ac:dyDescent="0.25">
      <c r="A23" t="s">
        <v>606</v>
      </c>
      <c r="B23" t="s">
        <v>612</v>
      </c>
      <c r="C23" t="s">
        <v>41</v>
      </c>
      <c r="D23" s="1">
        <v>225060</v>
      </c>
      <c r="E23" s="11"/>
    </row>
    <row r="24" spans="1:5" x14ac:dyDescent="0.25">
      <c r="A24" t="s">
        <v>648</v>
      </c>
      <c r="B24" t="s">
        <v>612</v>
      </c>
      <c r="C24" t="s">
        <v>41</v>
      </c>
      <c r="D24" s="1">
        <v>405350</v>
      </c>
      <c r="E24" s="11"/>
    </row>
    <row r="25" spans="1:5" x14ac:dyDescent="0.25">
      <c r="A25" t="s">
        <v>688</v>
      </c>
      <c r="B25" t="s">
        <v>612</v>
      </c>
      <c r="C25" t="s">
        <v>41</v>
      </c>
      <c r="D25" s="1">
        <v>83490</v>
      </c>
      <c r="E25" s="11"/>
    </row>
    <row r="26" spans="1:5" x14ac:dyDescent="0.25">
      <c r="D26" s="23">
        <f>SUM(D23:D25)</f>
        <v>713900</v>
      </c>
      <c r="E26" s="11">
        <f>SUM(D26)</f>
        <v>713900</v>
      </c>
    </row>
    <row r="27" spans="1:5" x14ac:dyDescent="0.25">
      <c r="D27" s="16"/>
      <c r="E27" s="11"/>
    </row>
    <row r="28" spans="1:5" x14ac:dyDescent="0.25">
      <c r="D28" s="1"/>
      <c r="E28" s="11"/>
    </row>
    <row r="29" spans="1:5" ht="15.75" x14ac:dyDescent="0.25">
      <c r="A29" s="2" t="s">
        <v>337</v>
      </c>
      <c r="B29" s="2"/>
      <c r="C29" s="2"/>
      <c r="D29" s="2" t="s">
        <v>169</v>
      </c>
      <c r="E29" s="10"/>
    </row>
    <row r="30" spans="1:5" x14ac:dyDescent="0.25">
      <c r="A30" t="s">
        <v>338</v>
      </c>
      <c r="B30" t="s">
        <v>322</v>
      </c>
      <c r="C30" t="s">
        <v>339</v>
      </c>
      <c r="D30" s="1">
        <v>45000</v>
      </c>
      <c r="E30" s="11">
        <f>SUM(D30)</f>
        <v>45000</v>
      </c>
    </row>
    <row r="31" spans="1:5" x14ac:dyDescent="0.25">
      <c r="D31" s="1"/>
      <c r="E31" s="11"/>
    </row>
    <row r="32" spans="1:5" x14ac:dyDescent="0.25">
      <c r="D32" s="1"/>
      <c r="E32" s="11"/>
    </row>
    <row r="33" spans="1:5" x14ac:dyDescent="0.25">
      <c r="D33" s="1"/>
      <c r="E33" s="11"/>
    </row>
    <row r="34" spans="1:5" ht="15.75" x14ac:dyDescent="0.25">
      <c r="A34" s="2" t="s">
        <v>344</v>
      </c>
      <c r="B34" s="2"/>
      <c r="C34" s="2"/>
      <c r="D34" s="6" t="s">
        <v>154</v>
      </c>
      <c r="E34" s="11"/>
    </row>
    <row r="35" spans="1:5" x14ac:dyDescent="0.25">
      <c r="A35" t="s">
        <v>574</v>
      </c>
      <c r="B35" t="s">
        <v>575</v>
      </c>
      <c r="C35" t="s">
        <v>41</v>
      </c>
      <c r="D35" s="1">
        <v>20570</v>
      </c>
      <c r="E35" s="11">
        <f>SUM(D35)</f>
        <v>20570</v>
      </c>
    </row>
    <row r="36" spans="1:5" x14ac:dyDescent="0.25">
      <c r="D36" s="1"/>
      <c r="E36" s="11"/>
    </row>
    <row r="37" spans="1:5" x14ac:dyDescent="0.25">
      <c r="D37" s="1"/>
      <c r="E37" s="11"/>
    </row>
    <row r="38" spans="1:5" x14ac:dyDescent="0.25">
      <c r="D38" s="1"/>
      <c r="E38" s="11"/>
    </row>
    <row r="39" spans="1:5" ht="15.75" x14ac:dyDescent="0.25">
      <c r="A39" s="2" t="s">
        <v>352</v>
      </c>
      <c r="B39" s="2"/>
      <c r="C39" s="2"/>
      <c r="D39" s="2" t="s">
        <v>353</v>
      </c>
      <c r="E39" s="10"/>
    </row>
    <row r="40" spans="1:5" x14ac:dyDescent="0.25">
      <c r="A40" t="s">
        <v>51</v>
      </c>
      <c r="B40" t="s">
        <v>313</v>
      </c>
      <c r="C40" t="s">
        <v>41</v>
      </c>
      <c r="D40" s="37">
        <v>8308.68</v>
      </c>
      <c r="E40" s="10"/>
    </row>
    <row r="41" spans="1:5" x14ac:dyDescent="0.25">
      <c r="A41" t="s">
        <v>52</v>
      </c>
      <c r="B41" t="s">
        <v>313</v>
      </c>
      <c r="C41" t="s">
        <v>41</v>
      </c>
      <c r="D41" s="37">
        <v>1613.34</v>
      </c>
      <c r="E41" s="10"/>
    </row>
    <row r="42" spans="1:5" x14ac:dyDescent="0.25">
      <c r="A42" t="s">
        <v>53</v>
      </c>
      <c r="B42" t="s">
        <v>350</v>
      </c>
      <c r="C42" t="s">
        <v>354</v>
      </c>
      <c r="D42" s="37">
        <v>7986</v>
      </c>
      <c r="E42" s="10"/>
    </row>
    <row r="43" spans="1:5" x14ac:dyDescent="0.25">
      <c r="D43" s="20">
        <f>SUM(D40:D42)</f>
        <v>17908.02</v>
      </c>
      <c r="E43" s="11">
        <f>SUM(D43)</f>
        <v>17908.02</v>
      </c>
    </row>
    <row r="44" spans="1:5" x14ac:dyDescent="0.25">
      <c r="D44" s="21"/>
      <c r="E44" s="11"/>
    </row>
    <row r="45" spans="1:5" x14ac:dyDescent="0.25">
      <c r="D45" s="21"/>
      <c r="E45" s="11"/>
    </row>
    <row r="46" spans="1:5" ht="15.75" x14ac:dyDescent="0.25">
      <c r="A46" s="2" t="s">
        <v>355</v>
      </c>
      <c r="B46" s="2"/>
      <c r="C46" s="2"/>
      <c r="D46" s="2" t="s">
        <v>356</v>
      </c>
    </row>
    <row r="47" spans="1:5" ht="15.75" x14ac:dyDescent="0.25">
      <c r="A47" s="22" t="s">
        <v>51</v>
      </c>
      <c r="B47" s="22" t="s">
        <v>313</v>
      </c>
      <c r="C47" s="22" t="s">
        <v>41</v>
      </c>
      <c r="D47" s="7">
        <v>8308.66</v>
      </c>
    </row>
    <row r="48" spans="1:5" x14ac:dyDescent="0.25">
      <c r="A48" t="s">
        <v>52</v>
      </c>
      <c r="B48" t="s">
        <v>313</v>
      </c>
      <c r="C48" t="s">
        <v>41</v>
      </c>
      <c r="D48" s="36">
        <v>1613.33</v>
      </c>
    </row>
    <row r="49" spans="1:5" x14ac:dyDescent="0.25">
      <c r="A49" t="s">
        <v>53</v>
      </c>
      <c r="B49" t="s">
        <v>350</v>
      </c>
      <c r="C49" t="s">
        <v>357</v>
      </c>
      <c r="D49" s="36">
        <v>7986</v>
      </c>
    </row>
    <row r="50" spans="1:5" x14ac:dyDescent="0.25">
      <c r="A50" t="s">
        <v>11</v>
      </c>
      <c r="D50" s="23">
        <f>SUM(D47:D49)</f>
        <v>17907.989999999998</v>
      </c>
      <c r="E50" s="11">
        <f>SUM(D50)</f>
        <v>17907.989999999998</v>
      </c>
    </row>
    <row r="51" spans="1:5" x14ac:dyDescent="0.25">
      <c r="D51" s="16"/>
      <c r="E51" s="11"/>
    </row>
    <row r="52" spans="1:5" x14ac:dyDescent="0.25">
      <c r="D52" s="16"/>
      <c r="E52" s="11"/>
    </row>
    <row r="53" spans="1:5" ht="15.75" x14ac:dyDescent="0.25">
      <c r="A53" s="2" t="s">
        <v>361</v>
      </c>
      <c r="D53" s="6" t="s">
        <v>362</v>
      </c>
      <c r="E53" s="10"/>
    </row>
    <row r="54" spans="1:5" x14ac:dyDescent="0.25">
      <c r="A54" t="s">
        <v>165</v>
      </c>
      <c r="B54" t="s">
        <v>363</v>
      </c>
      <c r="C54" t="s">
        <v>41</v>
      </c>
      <c r="D54" s="1">
        <v>90750</v>
      </c>
      <c r="E54" s="11">
        <v>90750</v>
      </c>
    </row>
    <row r="55" spans="1:5" x14ac:dyDescent="0.25">
      <c r="D55" s="1"/>
      <c r="E55" s="11"/>
    </row>
    <row r="56" spans="1:5" x14ac:dyDescent="0.25">
      <c r="D56" s="1"/>
      <c r="E56" s="1"/>
    </row>
    <row r="57" spans="1:5" ht="15.75" x14ac:dyDescent="0.25">
      <c r="A57" s="2" t="s">
        <v>364</v>
      </c>
      <c r="D57" s="6" t="s">
        <v>365</v>
      </c>
      <c r="E57" s="1"/>
    </row>
    <row r="58" spans="1:5" x14ac:dyDescent="0.25">
      <c r="A58" t="s">
        <v>366</v>
      </c>
      <c r="B58" t="s">
        <v>367</v>
      </c>
      <c r="C58" t="s">
        <v>41</v>
      </c>
      <c r="D58" s="36">
        <v>36300</v>
      </c>
      <c r="E58" s="1"/>
    </row>
    <row r="59" spans="1:5" x14ac:dyDescent="0.25">
      <c r="A59" t="s">
        <v>65</v>
      </c>
      <c r="B59" t="s">
        <v>368</v>
      </c>
      <c r="C59" t="s">
        <v>369</v>
      </c>
      <c r="D59" s="1">
        <v>12000</v>
      </c>
      <c r="E59" s="1"/>
    </row>
    <row r="60" spans="1:5" x14ac:dyDescent="0.25">
      <c r="A60" t="s">
        <v>476</v>
      </c>
      <c r="B60" t="s">
        <v>313</v>
      </c>
      <c r="C60" t="s">
        <v>426</v>
      </c>
      <c r="D60" s="1">
        <v>112530</v>
      </c>
      <c r="E60" s="1"/>
    </row>
    <row r="61" spans="1:5" x14ac:dyDescent="0.25">
      <c r="D61" s="20">
        <f>SUM(D58:D60)</f>
        <v>160830</v>
      </c>
      <c r="E61" s="11">
        <f>SUM(D61)</f>
        <v>160830</v>
      </c>
    </row>
    <row r="62" spans="1:5" x14ac:dyDescent="0.25">
      <c r="D62" s="21"/>
      <c r="E62" s="11"/>
    </row>
    <row r="63" spans="1:5" ht="15.75" x14ac:dyDescent="0.25">
      <c r="A63" s="2" t="s">
        <v>370</v>
      </c>
      <c r="B63" s="2"/>
      <c r="C63" s="2"/>
      <c r="D63" s="6" t="s">
        <v>371</v>
      </c>
      <c r="E63" s="1"/>
    </row>
    <row r="64" spans="1:5" x14ac:dyDescent="0.25">
      <c r="A64" t="s">
        <v>120</v>
      </c>
      <c r="B64" t="s">
        <v>313</v>
      </c>
      <c r="C64" t="s">
        <v>41</v>
      </c>
      <c r="D64" s="1">
        <v>82280</v>
      </c>
      <c r="E64" s="11">
        <f>D64+D65</f>
        <v>110680</v>
      </c>
    </row>
    <row r="65" spans="1:5" x14ac:dyDescent="0.25">
      <c r="A65" t="s">
        <v>631</v>
      </c>
      <c r="B65" t="s">
        <v>632</v>
      </c>
      <c r="C65" s="30" t="s">
        <v>633</v>
      </c>
      <c r="D65" s="21">
        <v>28400</v>
      </c>
      <c r="E65" s="11"/>
    </row>
    <row r="66" spans="1:5" x14ac:dyDescent="0.25">
      <c r="C66" s="30"/>
      <c r="D66" s="21"/>
      <c r="E66" s="11"/>
    </row>
    <row r="67" spans="1:5" x14ac:dyDescent="0.25">
      <c r="E67" s="1"/>
    </row>
    <row r="68" spans="1:5" ht="15.75" x14ac:dyDescent="0.25">
      <c r="A68" s="2" t="s">
        <v>372</v>
      </c>
      <c r="B68" s="2"/>
      <c r="C68" s="2"/>
      <c r="D68" s="2" t="s">
        <v>373</v>
      </c>
    </row>
    <row r="69" spans="1:5" x14ac:dyDescent="0.25">
      <c r="A69" t="s">
        <v>122</v>
      </c>
      <c r="B69" t="s">
        <v>313</v>
      </c>
      <c r="C69" t="s">
        <v>41</v>
      </c>
      <c r="D69" s="1">
        <v>156090</v>
      </c>
      <c r="E69" s="11"/>
    </row>
    <row r="70" spans="1:5" x14ac:dyDescent="0.25">
      <c r="A70" t="s">
        <v>139</v>
      </c>
      <c r="B70" t="s">
        <v>374</v>
      </c>
      <c r="C70" t="s">
        <v>375</v>
      </c>
      <c r="D70" s="1">
        <v>32343.3</v>
      </c>
    </row>
    <row r="71" spans="1:5" x14ac:dyDescent="0.25">
      <c r="A71" t="s">
        <v>453</v>
      </c>
      <c r="B71" t="s">
        <v>313</v>
      </c>
      <c r="C71" t="s">
        <v>454</v>
      </c>
      <c r="D71" s="1">
        <v>19360</v>
      </c>
    </row>
    <row r="72" spans="1:5" x14ac:dyDescent="0.25">
      <c r="A72" t="s">
        <v>473</v>
      </c>
      <c r="B72" t="s">
        <v>474</v>
      </c>
      <c r="C72" t="s">
        <v>475</v>
      </c>
      <c r="D72" s="1">
        <v>4235</v>
      </c>
    </row>
    <row r="73" spans="1:5" x14ac:dyDescent="0.25">
      <c r="D73" s="20">
        <f>SUM(D69:D72)</f>
        <v>212028.3</v>
      </c>
      <c r="E73" s="11">
        <f>SUM(D73)</f>
        <v>212028.3</v>
      </c>
    </row>
    <row r="74" spans="1:5" x14ac:dyDescent="0.25">
      <c r="D74" s="21"/>
      <c r="E74" s="11"/>
    </row>
    <row r="75" spans="1:5" ht="15.75" x14ac:dyDescent="0.25">
      <c r="A75" s="2" t="s">
        <v>377</v>
      </c>
      <c r="B75" s="13"/>
      <c r="C75" s="13"/>
      <c r="D75" s="6" t="s">
        <v>376</v>
      </c>
    </row>
    <row r="76" spans="1:5" x14ac:dyDescent="0.25">
      <c r="A76" t="s">
        <v>124</v>
      </c>
      <c r="B76" t="s">
        <v>378</v>
      </c>
      <c r="C76" t="s">
        <v>41</v>
      </c>
      <c r="D76" s="1">
        <v>42350</v>
      </c>
      <c r="E76" s="11">
        <f>SUM(D76)</f>
        <v>42350</v>
      </c>
    </row>
    <row r="77" spans="1:5" x14ac:dyDescent="0.25">
      <c r="D77" s="1"/>
      <c r="E77" s="11"/>
    </row>
    <row r="78" spans="1:5" x14ac:dyDescent="0.25">
      <c r="D78" s="1"/>
      <c r="E78" s="11"/>
    </row>
    <row r="79" spans="1:5" ht="15.75" x14ac:dyDescent="0.25">
      <c r="A79" s="2" t="s">
        <v>379</v>
      </c>
      <c r="B79" s="10"/>
      <c r="C79" s="10"/>
      <c r="D79" s="6" t="s">
        <v>380</v>
      </c>
    </row>
    <row r="80" spans="1:5" x14ac:dyDescent="0.25">
      <c r="A80" t="s">
        <v>381</v>
      </c>
      <c r="B80" t="s">
        <v>382</v>
      </c>
      <c r="C80" t="s">
        <v>41</v>
      </c>
      <c r="D80" s="1">
        <v>12000</v>
      </c>
      <c r="E80" s="11"/>
    </row>
    <row r="81" spans="1:5" x14ac:dyDescent="0.25">
      <c r="A81" t="s">
        <v>383</v>
      </c>
      <c r="B81" t="s">
        <v>384</v>
      </c>
      <c r="C81" t="s">
        <v>385</v>
      </c>
      <c r="D81" s="1">
        <v>22000</v>
      </c>
    </row>
    <row r="82" spans="1:5" x14ac:dyDescent="0.25">
      <c r="A82" t="s">
        <v>386</v>
      </c>
      <c r="B82" t="s">
        <v>382</v>
      </c>
      <c r="C82" t="s">
        <v>41</v>
      </c>
      <c r="D82" s="1">
        <v>16000</v>
      </c>
    </row>
    <row r="83" spans="1:5" x14ac:dyDescent="0.25">
      <c r="A83" t="s">
        <v>668</v>
      </c>
      <c r="B83" t="s">
        <v>686</v>
      </c>
      <c r="C83" t="s">
        <v>687</v>
      </c>
      <c r="D83" s="1">
        <v>579294</v>
      </c>
    </row>
    <row r="84" spans="1:5" x14ac:dyDescent="0.25">
      <c r="A84" t="s">
        <v>670</v>
      </c>
      <c r="B84" t="s">
        <v>660</v>
      </c>
      <c r="C84" t="s">
        <v>655</v>
      </c>
      <c r="D84" s="1">
        <v>20000</v>
      </c>
    </row>
    <row r="85" spans="1:5" x14ac:dyDescent="0.25">
      <c r="A85" t="s">
        <v>11</v>
      </c>
      <c r="D85" s="20">
        <f>SUM(D80:D84)</f>
        <v>649294</v>
      </c>
      <c r="E85" s="11">
        <f>SUM(D85)</f>
        <v>649294</v>
      </c>
    </row>
    <row r="86" spans="1:5" x14ac:dyDescent="0.25">
      <c r="A86" s="10" t="s">
        <v>733</v>
      </c>
      <c r="D86" s="21"/>
      <c r="E86" s="11"/>
    </row>
    <row r="87" spans="1:5" x14ac:dyDescent="0.25">
      <c r="D87" s="21"/>
      <c r="E87" s="11"/>
    </row>
    <row r="88" spans="1:5" ht="15.75" x14ac:dyDescent="0.25">
      <c r="A88" s="2" t="s">
        <v>387</v>
      </c>
      <c r="B88" s="2"/>
      <c r="C88" s="2"/>
      <c r="D88" s="2" t="s">
        <v>388</v>
      </c>
    </row>
    <row r="89" spans="1:5" x14ac:dyDescent="0.25">
      <c r="A89" t="s">
        <v>389</v>
      </c>
      <c r="B89" t="s">
        <v>313</v>
      </c>
      <c r="C89" t="s">
        <v>41</v>
      </c>
      <c r="D89" s="1">
        <v>101640</v>
      </c>
    </row>
    <row r="90" spans="1:5" x14ac:dyDescent="0.25">
      <c r="A90" t="s">
        <v>390</v>
      </c>
      <c r="B90" t="s">
        <v>391</v>
      </c>
      <c r="C90" t="s">
        <v>41</v>
      </c>
      <c r="D90" s="1">
        <v>5082</v>
      </c>
    </row>
    <row r="91" spans="1:5" x14ac:dyDescent="0.25">
      <c r="A91" t="s">
        <v>453</v>
      </c>
      <c r="B91" t="s">
        <v>313</v>
      </c>
      <c r="C91" t="s">
        <v>454</v>
      </c>
      <c r="D91" s="1">
        <v>9559</v>
      </c>
    </row>
    <row r="92" spans="1:5" x14ac:dyDescent="0.25">
      <c r="A92" t="s">
        <v>533</v>
      </c>
      <c r="B92" t="s">
        <v>313</v>
      </c>
      <c r="C92" t="s">
        <v>534</v>
      </c>
      <c r="D92" s="1">
        <v>16940</v>
      </c>
    </row>
    <row r="93" spans="1:5" x14ac:dyDescent="0.25">
      <c r="A93" t="s">
        <v>571</v>
      </c>
      <c r="B93" t="s">
        <v>313</v>
      </c>
      <c r="C93" t="s">
        <v>534</v>
      </c>
      <c r="D93" s="1">
        <v>10890</v>
      </c>
    </row>
    <row r="94" spans="1:5" x14ac:dyDescent="0.25">
      <c r="A94" t="s">
        <v>576</v>
      </c>
      <c r="B94" t="s">
        <v>313</v>
      </c>
      <c r="C94" t="s">
        <v>577</v>
      </c>
      <c r="D94" s="1">
        <v>5082</v>
      </c>
    </row>
    <row r="95" spans="1:5" x14ac:dyDescent="0.25">
      <c r="A95" t="s">
        <v>617</v>
      </c>
      <c r="B95" t="s">
        <v>618</v>
      </c>
      <c r="C95" t="s">
        <v>41</v>
      </c>
      <c r="D95" s="1">
        <v>12100</v>
      </c>
    </row>
    <row r="96" spans="1:5" x14ac:dyDescent="0.25">
      <c r="A96" t="s">
        <v>619</v>
      </c>
      <c r="B96" t="s">
        <v>391</v>
      </c>
      <c r="C96" t="s">
        <v>41</v>
      </c>
      <c r="D96" s="1">
        <v>2541</v>
      </c>
    </row>
    <row r="97" spans="1:5" x14ac:dyDescent="0.25">
      <c r="A97" t="s">
        <v>628</v>
      </c>
      <c r="B97" t="s">
        <v>629</v>
      </c>
      <c r="C97" t="s">
        <v>500</v>
      </c>
      <c r="D97" s="1">
        <v>121</v>
      </c>
    </row>
    <row r="98" spans="1:5" x14ac:dyDescent="0.25">
      <c r="A98" t="s">
        <v>681</v>
      </c>
      <c r="B98" t="s">
        <v>682</v>
      </c>
      <c r="C98" t="s">
        <v>683</v>
      </c>
      <c r="D98" s="1">
        <v>500</v>
      </c>
    </row>
    <row r="99" spans="1:5" x14ac:dyDescent="0.25">
      <c r="A99" t="s">
        <v>691</v>
      </c>
      <c r="B99" t="s">
        <v>313</v>
      </c>
      <c r="C99" t="s">
        <v>41</v>
      </c>
      <c r="D99" s="1">
        <v>19360</v>
      </c>
    </row>
    <row r="100" spans="1:5" x14ac:dyDescent="0.25">
      <c r="A100" t="s">
        <v>701</v>
      </c>
      <c r="B100" t="s">
        <v>702</v>
      </c>
      <c r="C100" t="s">
        <v>703</v>
      </c>
      <c r="D100" s="1">
        <v>302.5</v>
      </c>
    </row>
    <row r="101" spans="1:5" x14ac:dyDescent="0.25">
      <c r="A101" t="s">
        <v>721</v>
      </c>
      <c r="B101" t="s">
        <v>561</v>
      </c>
      <c r="C101" t="s">
        <v>414</v>
      </c>
      <c r="D101" s="1">
        <v>2416479.96</v>
      </c>
    </row>
    <row r="102" spans="1:5" x14ac:dyDescent="0.25">
      <c r="A102" t="s">
        <v>722</v>
      </c>
      <c r="B102" t="s">
        <v>257</v>
      </c>
      <c r="C102" t="s">
        <v>723</v>
      </c>
      <c r="D102" s="1">
        <v>64130</v>
      </c>
    </row>
    <row r="103" spans="1:5" x14ac:dyDescent="0.25">
      <c r="A103" t="s">
        <v>11</v>
      </c>
      <c r="D103" s="20">
        <f>SUM(D89:D102)</f>
        <v>2664727.46</v>
      </c>
      <c r="E103" s="11">
        <f>SUM(D103)</f>
        <v>2664727.46</v>
      </c>
    </row>
    <row r="104" spans="1:5" x14ac:dyDescent="0.25">
      <c r="A104" s="10" t="s">
        <v>734</v>
      </c>
      <c r="D104" s="21"/>
      <c r="E104" s="11"/>
    </row>
    <row r="105" spans="1:5" ht="15.75" x14ac:dyDescent="0.25">
      <c r="A105" s="2" t="s">
        <v>502</v>
      </c>
      <c r="B105" s="2"/>
      <c r="C105" s="2"/>
      <c r="D105" s="2" t="s">
        <v>392</v>
      </c>
      <c r="E105" s="10"/>
    </row>
    <row r="106" spans="1:5" x14ac:dyDescent="0.25">
      <c r="A106" t="s">
        <v>393</v>
      </c>
      <c r="B106" t="s">
        <v>394</v>
      </c>
      <c r="C106" t="s">
        <v>395</v>
      </c>
      <c r="D106" s="1">
        <v>4235</v>
      </c>
      <c r="E106" s="10"/>
    </row>
    <row r="107" spans="1:5" x14ac:dyDescent="0.25">
      <c r="A107" s="22" t="s">
        <v>488</v>
      </c>
      <c r="B107" s="22" t="s">
        <v>486</v>
      </c>
      <c r="C107" t="s">
        <v>487</v>
      </c>
      <c r="D107" s="16">
        <v>5203</v>
      </c>
      <c r="E107" s="11"/>
    </row>
    <row r="108" spans="1:5" x14ac:dyDescent="0.25">
      <c r="A108" s="22" t="s">
        <v>566</v>
      </c>
      <c r="B108" s="22" t="s">
        <v>368</v>
      </c>
      <c r="C108" t="s">
        <v>41</v>
      </c>
      <c r="D108" s="16">
        <v>20000</v>
      </c>
      <c r="E108" s="11"/>
    </row>
    <row r="109" spans="1:5" x14ac:dyDescent="0.25">
      <c r="A109" s="22" t="s">
        <v>11</v>
      </c>
      <c r="D109" s="20">
        <f>SUM(D106:D108)</f>
        <v>29438</v>
      </c>
      <c r="E109" s="11">
        <f>SUM(D109)</f>
        <v>29438</v>
      </c>
    </row>
    <row r="110" spans="1:5" x14ac:dyDescent="0.25">
      <c r="A110" s="22"/>
      <c r="D110" s="21"/>
      <c r="E110" s="11"/>
    </row>
    <row r="111" spans="1:5" x14ac:dyDescent="0.25">
      <c r="D111" s="1"/>
      <c r="E111" s="10"/>
    </row>
    <row r="112" spans="1:5" ht="15.75" x14ac:dyDescent="0.25">
      <c r="A112" s="2" t="s">
        <v>396</v>
      </c>
      <c r="D112" s="6" t="s">
        <v>397</v>
      </c>
      <c r="E112" s="10"/>
    </row>
    <row r="113" spans="1:5" x14ac:dyDescent="0.25">
      <c r="A113" t="s">
        <v>398</v>
      </c>
      <c r="B113" t="s">
        <v>399</v>
      </c>
      <c r="C113" t="s">
        <v>41</v>
      </c>
      <c r="D113" s="1">
        <v>46000</v>
      </c>
      <c r="E113" s="11">
        <f>SUM(D113)</f>
        <v>46000</v>
      </c>
    </row>
    <row r="114" spans="1:5" x14ac:dyDescent="0.25">
      <c r="D114" s="1"/>
      <c r="E114" s="11"/>
    </row>
    <row r="115" spans="1:5" x14ac:dyDescent="0.25">
      <c r="D115" s="1"/>
      <c r="E115" s="10"/>
    </row>
    <row r="116" spans="1:5" ht="15.75" x14ac:dyDescent="0.25">
      <c r="A116" s="2" t="s">
        <v>400</v>
      </c>
      <c r="B116" s="2"/>
      <c r="C116" s="2"/>
      <c r="D116" s="6" t="s">
        <v>401</v>
      </c>
      <c r="E116" s="10"/>
    </row>
    <row r="117" spans="1:5" x14ac:dyDescent="0.25">
      <c r="A117" t="s">
        <v>402</v>
      </c>
      <c r="B117" t="s">
        <v>313</v>
      </c>
      <c r="C117" t="s">
        <v>41</v>
      </c>
      <c r="D117" s="1">
        <v>59290</v>
      </c>
      <c r="E117" s="11">
        <f>SUM(D117)</f>
        <v>59290</v>
      </c>
    </row>
    <row r="118" spans="1:5" x14ac:dyDescent="0.25">
      <c r="D118" s="1"/>
      <c r="E118" s="11"/>
    </row>
    <row r="119" spans="1:5" x14ac:dyDescent="0.25">
      <c r="D119" s="1"/>
      <c r="E119" s="10"/>
    </row>
    <row r="120" spans="1:5" ht="15.75" x14ac:dyDescent="0.25">
      <c r="A120" s="2" t="s">
        <v>403</v>
      </c>
      <c r="B120" s="2"/>
      <c r="C120" s="2"/>
      <c r="D120" s="6" t="s">
        <v>404</v>
      </c>
    </row>
    <row r="121" spans="1:5" x14ac:dyDescent="0.25">
      <c r="A121" t="s">
        <v>405</v>
      </c>
      <c r="B121" t="s">
        <v>406</v>
      </c>
      <c r="C121" t="s">
        <v>407</v>
      </c>
      <c r="D121" s="1">
        <v>4356</v>
      </c>
      <c r="E121" s="11"/>
    </row>
    <row r="122" spans="1:5" x14ac:dyDescent="0.25">
      <c r="A122" t="s">
        <v>408</v>
      </c>
      <c r="B122" t="s">
        <v>313</v>
      </c>
      <c r="C122" t="s">
        <v>41</v>
      </c>
      <c r="D122" s="1">
        <v>193600</v>
      </c>
    </row>
    <row r="123" spans="1:5" x14ac:dyDescent="0.25">
      <c r="A123" t="s">
        <v>464</v>
      </c>
      <c r="B123" t="s">
        <v>313</v>
      </c>
      <c r="C123" t="s">
        <v>41</v>
      </c>
      <c r="D123" s="1">
        <v>181500</v>
      </c>
    </row>
    <row r="124" spans="1:5" x14ac:dyDescent="0.25">
      <c r="A124" t="s">
        <v>466</v>
      </c>
      <c r="B124" t="s">
        <v>467</v>
      </c>
      <c r="C124" s="32" t="s">
        <v>41</v>
      </c>
      <c r="D124" s="1">
        <v>60282</v>
      </c>
    </row>
    <row r="125" spans="1:5" x14ac:dyDescent="0.25">
      <c r="A125" t="s">
        <v>472</v>
      </c>
      <c r="B125" t="s">
        <v>391</v>
      </c>
      <c r="C125" s="32" t="s">
        <v>501</v>
      </c>
      <c r="D125" s="1">
        <v>4235</v>
      </c>
    </row>
    <row r="126" spans="1:5" x14ac:dyDescent="0.25">
      <c r="A126" t="s">
        <v>11</v>
      </c>
      <c r="D126" s="20">
        <f>SUM(D121:D125)</f>
        <v>443973</v>
      </c>
      <c r="E126" s="11">
        <f>SUM(D126)</f>
        <v>443973</v>
      </c>
    </row>
    <row r="127" spans="1:5" x14ac:dyDescent="0.25">
      <c r="D127" s="21"/>
      <c r="E127" s="11"/>
    </row>
    <row r="128" spans="1:5" ht="15.75" x14ac:dyDescent="0.25">
      <c r="A128" s="2" t="s">
        <v>415</v>
      </c>
      <c r="B128" s="2"/>
      <c r="C128" s="2"/>
      <c r="D128" s="2" t="s">
        <v>416</v>
      </c>
      <c r="E128" s="22"/>
    </row>
    <row r="129" spans="1:5" x14ac:dyDescent="0.25">
      <c r="A129" t="s">
        <v>417</v>
      </c>
      <c r="B129" t="s">
        <v>418</v>
      </c>
      <c r="C129" t="s">
        <v>41</v>
      </c>
      <c r="D129" s="1">
        <v>58080</v>
      </c>
      <c r="E129" s="11">
        <f>SUM(D129)</f>
        <v>58080</v>
      </c>
    </row>
    <row r="130" spans="1:5" x14ac:dyDescent="0.25">
      <c r="D130" s="1"/>
      <c r="E130" s="11"/>
    </row>
    <row r="131" spans="1:5" x14ac:dyDescent="0.25">
      <c r="D131" s="37"/>
      <c r="E131" s="11"/>
    </row>
    <row r="132" spans="1:5" ht="15.75" x14ac:dyDescent="0.25">
      <c r="A132" s="2" t="s">
        <v>644</v>
      </c>
      <c r="B132" s="2"/>
      <c r="C132" s="2"/>
      <c r="D132" s="2" t="s">
        <v>421</v>
      </c>
    </row>
    <row r="133" spans="1:5" x14ac:dyDescent="0.25">
      <c r="A133" s="22" t="s">
        <v>423</v>
      </c>
      <c r="B133" s="22" t="s">
        <v>424</v>
      </c>
      <c r="C133" s="22" t="s">
        <v>425</v>
      </c>
      <c r="D133" s="36">
        <v>5500</v>
      </c>
    </row>
    <row r="134" spans="1:5" x14ac:dyDescent="0.25">
      <c r="A134" t="s">
        <v>422</v>
      </c>
      <c r="B134" t="s">
        <v>424</v>
      </c>
      <c r="C134" t="s">
        <v>426</v>
      </c>
      <c r="D134" s="1">
        <v>46000</v>
      </c>
    </row>
    <row r="135" spans="1:5" x14ac:dyDescent="0.25">
      <c r="A135" t="s">
        <v>468</v>
      </c>
      <c r="B135" t="s">
        <v>424</v>
      </c>
      <c r="C135" t="s">
        <v>41</v>
      </c>
      <c r="D135" s="1">
        <v>27000</v>
      </c>
    </row>
    <row r="136" spans="1:5" x14ac:dyDescent="0.25">
      <c r="A136" t="s">
        <v>508</v>
      </c>
      <c r="B136" t="s">
        <v>313</v>
      </c>
      <c r="C136" t="s">
        <v>509</v>
      </c>
      <c r="D136" s="1">
        <v>39930</v>
      </c>
    </row>
    <row r="137" spans="1:5" x14ac:dyDescent="0.25">
      <c r="A137" t="s">
        <v>535</v>
      </c>
      <c r="B137" t="s">
        <v>424</v>
      </c>
      <c r="C137" t="s">
        <v>536</v>
      </c>
      <c r="D137" s="1">
        <v>1500</v>
      </c>
    </row>
    <row r="138" spans="1:5" x14ac:dyDescent="0.25">
      <c r="A138" t="s">
        <v>545</v>
      </c>
      <c r="B138" t="s">
        <v>424</v>
      </c>
      <c r="C138" t="s">
        <v>546</v>
      </c>
      <c r="D138" s="1">
        <v>22000</v>
      </c>
    </row>
    <row r="139" spans="1:5" x14ac:dyDescent="0.25">
      <c r="A139" t="s">
        <v>569</v>
      </c>
      <c r="B139" t="s">
        <v>424</v>
      </c>
      <c r="C139" t="s">
        <v>570</v>
      </c>
      <c r="D139" s="1">
        <v>2500</v>
      </c>
    </row>
    <row r="140" spans="1:5" x14ac:dyDescent="0.25">
      <c r="A140" t="s">
        <v>634</v>
      </c>
      <c r="B140" t="s">
        <v>424</v>
      </c>
      <c r="C140" t="s">
        <v>635</v>
      </c>
      <c r="D140" s="1">
        <v>1500</v>
      </c>
    </row>
    <row r="141" spans="1:5" x14ac:dyDescent="0.25">
      <c r="A141" t="s">
        <v>643</v>
      </c>
      <c r="B141" t="s">
        <v>424</v>
      </c>
      <c r="C141" t="s">
        <v>635</v>
      </c>
      <c r="D141" s="1">
        <v>4500</v>
      </c>
    </row>
    <row r="142" spans="1:5" x14ac:dyDescent="0.25">
      <c r="A142" t="s">
        <v>650</v>
      </c>
      <c r="B142" t="s">
        <v>639</v>
      </c>
      <c r="C142" t="s">
        <v>651</v>
      </c>
      <c r="D142" s="1">
        <v>1570363</v>
      </c>
    </row>
    <row r="143" spans="1:5" x14ac:dyDescent="0.25">
      <c r="A143" t="s">
        <v>652</v>
      </c>
      <c r="B143" t="s">
        <v>639</v>
      </c>
      <c r="C143" t="s">
        <v>651</v>
      </c>
      <c r="D143" s="1">
        <v>97214</v>
      </c>
    </row>
    <row r="144" spans="1:5" x14ac:dyDescent="0.25">
      <c r="A144" t="s">
        <v>656</v>
      </c>
      <c r="B144" t="s">
        <v>257</v>
      </c>
      <c r="C144" t="s">
        <v>655</v>
      </c>
      <c r="D144" s="1">
        <v>48400</v>
      </c>
    </row>
    <row r="145" spans="1:5" x14ac:dyDescent="0.25">
      <c r="A145" t="s">
        <v>11</v>
      </c>
      <c r="D145" s="20">
        <f>SUM(D133:D144)</f>
        <v>1866407</v>
      </c>
      <c r="E145" s="11">
        <f>SUM(D145)</f>
        <v>1866407</v>
      </c>
    </row>
    <row r="146" spans="1:5" x14ac:dyDescent="0.25">
      <c r="A146" s="10" t="s">
        <v>735</v>
      </c>
      <c r="D146" s="21"/>
      <c r="E146" s="11"/>
    </row>
    <row r="147" spans="1:5" x14ac:dyDescent="0.25">
      <c r="D147" s="21"/>
      <c r="E147" s="11"/>
    </row>
    <row r="148" spans="1:5" ht="15.75" x14ac:dyDescent="0.25">
      <c r="A148" s="2" t="s">
        <v>427</v>
      </c>
      <c r="B148" s="2"/>
      <c r="C148" s="2"/>
      <c r="D148" s="6" t="s">
        <v>428</v>
      </c>
    </row>
    <row r="149" spans="1:5" x14ac:dyDescent="0.25">
      <c r="A149" s="22" t="s">
        <v>429</v>
      </c>
      <c r="B149" s="22" t="s">
        <v>430</v>
      </c>
      <c r="C149" s="22" t="s">
        <v>431</v>
      </c>
      <c r="D149" s="16">
        <v>27258.880000000001</v>
      </c>
    </row>
    <row r="150" spans="1:5" x14ac:dyDescent="0.25">
      <c r="A150" s="22" t="s">
        <v>432</v>
      </c>
      <c r="B150" t="s">
        <v>418</v>
      </c>
      <c r="C150" t="s">
        <v>41</v>
      </c>
      <c r="D150" s="21">
        <v>84700</v>
      </c>
    </row>
    <row r="151" spans="1:5" x14ac:dyDescent="0.25">
      <c r="A151" s="22" t="s">
        <v>11</v>
      </c>
      <c r="D151" s="20">
        <f>SUM(D149:D150)</f>
        <v>111958.88</v>
      </c>
      <c r="E151" s="11">
        <f>SUM(D151)</f>
        <v>111958.88</v>
      </c>
    </row>
    <row r="152" spans="1:5" x14ac:dyDescent="0.25">
      <c r="A152" s="22"/>
      <c r="D152" s="21"/>
      <c r="E152" s="11"/>
    </row>
    <row r="153" spans="1:5" ht="15.75" x14ac:dyDescent="0.25">
      <c r="A153" s="2" t="s">
        <v>451</v>
      </c>
      <c r="B153" s="2"/>
      <c r="C153" s="2"/>
      <c r="D153" s="6" t="s">
        <v>439</v>
      </c>
    </row>
    <row r="154" spans="1:5" x14ac:dyDescent="0.25">
      <c r="A154" t="s">
        <v>440</v>
      </c>
      <c r="B154" t="s">
        <v>424</v>
      </c>
      <c r="C154" t="s">
        <v>425</v>
      </c>
      <c r="D154" s="1">
        <v>21000</v>
      </c>
      <c r="E154" s="11"/>
    </row>
    <row r="155" spans="1:5" x14ac:dyDescent="0.25">
      <c r="A155" t="s">
        <v>465</v>
      </c>
      <c r="B155" t="s">
        <v>424</v>
      </c>
      <c r="C155" t="s">
        <v>41</v>
      </c>
      <c r="D155" s="1">
        <v>107500</v>
      </c>
      <c r="E155" s="10"/>
    </row>
    <row r="156" spans="1:5" x14ac:dyDescent="0.25">
      <c r="A156" t="s">
        <v>11</v>
      </c>
      <c r="D156" s="20">
        <f>SUM(D154:D155)</f>
        <v>128500</v>
      </c>
      <c r="E156" s="11">
        <f>SUM(D156)</f>
        <v>128500</v>
      </c>
    </row>
    <row r="157" spans="1:5" ht="15.75" x14ac:dyDescent="0.25">
      <c r="A157" s="2" t="s">
        <v>452</v>
      </c>
      <c r="B157" s="2"/>
      <c r="D157" s="6" t="s">
        <v>441</v>
      </c>
      <c r="E157" s="10"/>
    </row>
    <row r="158" spans="1:5" x14ac:dyDescent="0.25">
      <c r="A158" s="22" t="s">
        <v>442</v>
      </c>
      <c r="B158" s="22" t="s">
        <v>424</v>
      </c>
      <c r="C158" t="s">
        <v>443</v>
      </c>
      <c r="D158" s="1">
        <v>6000</v>
      </c>
      <c r="E158" s="11"/>
    </row>
    <row r="159" spans="1:5" x14ac:dyDescent="0.25">
      <c r="A159" s="22" t="s">
        <v>465</v>
      </c>
      <c r="B159" s="22" t="s">
        <v>424</v>
      </c>
      <c r="C159" t="s">
        <v>41</v>
      </c>
      <c r="D159" s="1">
        <v>107500</v>
      </c>
      <c r="E159" s="11"/>
    </row>
    <row r="160" spans="1:5" x14ac:dyDescent="0.25">
      <c r="A160" s="22" t="s">
        <v>11</v>
      </c>
      <c r="B160" s="22"/>
      <c r="D160" s="20">
        <f>SUM(D158:D159)</f>
        <v>113500</v>
      </c>
      <c r="E160" s="11">
        <f>SUM(D160)</f>
        <v>113500</v>
      </c>
    </row>
    <row r="161" spans="1:5" x14ac:dyDescent="0.25">
      <c r="A161" s="22"/>
      <c r="B161" s="22"/>
      <c r="D161" s="16"/>
      <c r="E161" s="11"/>
    </row>
    <row r="162" spans="1:5" ht="15.75" x14ac:dyDescent="0.25">
      <c r="A162" s="2" t="s">
        <v>489</v>
      </c>
      <c r="B162" s="22"/>
      <c r="D162" s="18" t="s">
        <v>490</v>
      </c>
      <c r="E162" s="11"/>
    </row>
    <row r="163" spans="1:5" x14ac:dyDescent="0.25">
      <c r="A163" s="22" t="s">
        <v>491</v>
      </c>
      <c r="B163" s="22" t="s">
        <v>313</v>
      </c>
      <c r="C163" t="s">
        <v>41</v>
      </c>
      <c r="D163" s="16">
        <v>36300</v>
      </c>
      <c r="E163" s="11"/>
    </row>
    <row r="164" spans="1:5" x14ac:dyDescent="0.25">
      <c r="A164" s="22" t="s">
        <v>680</v>
      </c>
      <c r="B164" s="22" t="s">
        <v>313</v>
      </c>
      <c r="C164" t="s">
        <v>426</v>
      </c>
      <c r="D164" s="16">
        <v>6050</v>
      </c>
      <c r="E164" s="11"/>
    </row>
    <row r="165" spans="1:5" x14ac:dyDescent="0.25">
      <c r="A165" s="22" t="s">
        <v>697</v>
      </c>
      <c r="B165" s="22" t="s">
        <v>313</v>
      </c>
      <c r="C165" t="s">
        <v>534</v>
      </c>
      <c r="D165" s="16">
        <v>14278</v>
      </c>
      <c r="E165" s="11"/>
    </row>
    <row r="166" spans="1:5" x14ac:dyDescent="0.25">
      <c r="A166" s="22"/>
      <c r="B166" s="22"/>
      <c r="D166" s="23">
        <f>SUM(D163:D165)</f>
        <v>56628</v>
      </c>
      <c r="E166" s="11">
        <f>SUM(D166)</f>
        <v>56628</v>
      </c>
    </row>
    <row r="167" spans="1:5" x14ac:dyDescent="0.25">
      <c r="A167" s="22"/>
      <c r="B167" s="22"/>
      <c r="D167" s="16"/>
      <c r="E167" s="11"/>
    </row>
    <row r="168" spans="1:5" x14ac:dyDescent="0.25">
      <c r="A168" s="28"/>
      <c r="B168" s="22"/>
      <c r="D168" s="16"/>
      <c r="E168" s="11"/>
    </row>
    <row r="169" spans="1:5" ht="15.75" x14ac:dyDescent="0.25">
      <c r="A169" s="2" t="s">
        <v>564</v>
      </c>
      <c r="C169" s="30"/>
      <c r="D169" s="11" t="s">
        <v>565</v>
      </c>
    </row>
    <row r="170" spans="1:5" ht="15.75" x14ac:dyDescent="0.25">
      <c r="A170" s="59" t="s">
        <v>742</v>
      </c>
      <c r="C170" s="30"/>
      <c r="D170" s="11"/>
    </row>
    <row r="171" spans="1:5" x14ac:dyDescent="0.25">
      <c r="A171" t="s">
        <v>562</v>
      </c>
      <c r="B171" t="s">
        <v>561</v>
      </c>
      <c r="C171" s="30" t="s">
        <v>563</v>
      </c>
      <c r="D171" s="1">
        <v>39842.879999999997</v>
      </c>
    </row>
    <row r="172" spans="1:5" x14ac:dyDescent="0.25">
      <c r="A172" t="s">
        <v>661</v>
      </c>
      <c r="B172" t="s">
        <v>662</v>
      </c>
      <c r="C172" s="30" t="s">
        <v>600</v>
      </c>
      <c r="D172" s="1">
        <v>38720</v>
      </c>
    </row>
    <row r="173" spans="1:5" x14ac:dyDescent="0.25">
      <c r="A173" t="s">
        <v>663</v>
      </c>
      <c r="B173" t="s">
        <v>662</v>
      </c>
      <c r="C173" s="30" t="s">
        <v>664</v>
      </c>
      <c r="D173" s="1">
        <v>15730</v>
      </c>
    </row>
    <row r="174" spans="1:5" x14ac:dyDescent="0.25">
      <c r="A174" t="s">
        <v>713</v>
      </c>
      <c r="B174" t="s">
        <v>714</v>
      </c>
      <c r="C174" s="30" t="s">
        <v>715</v>
      </c>
      <c r="D174" s="1">
        <v>83490</v>
      </c>
    </row>
    <row r="175" spans="1:5" x14ac:dyDescent="0.25">
      <c r="A175" t="s">
        <v>718</v>
      </c>
      <c r="B175" t="s">
        <v>662</v>
      </c>
      <c r="C175" s="30" t="s">
        <v>273</v>
      </c>
      <c r="D175" s="1">
        <v>53167.4</v>
      </c>
    </row>
    <row r="176" spans="1:5" x14ac:dyDescent="0.25">
      <c r="A176" t="s">
        <v>719</v>
      </c>
      <c r="B176" t="s">
        <v>257</v>
      </c>
      <c r="C176" s="30" t="s">
        <v>720</v>
      </c>
      <c r="D176" s="1">
        <v>48315.3</v>
      </c>
    </row>
    <row r="177" spans="1:5" x14ac:dyDescent="0.25">
      <c r="A177" t="s">
        <v>11</v>
      </c>
      <c r="D177" s="20">
        <f>SUM(D171:D176)</f>
        <v>279265.58</v>
      </c>
      <c r="E177" s="11">
        <f>SUM(D177)</f>
        <v>279265.58</v>
      </c>
    </row>
    <row r="178" spans="1:5" x14ac:dyDescent="0.25">
      <c r="D178" s="21"/>
      <c r="E178" s="11"/>
    </row>
    <row r="179" spans="1:5" ht="15.75" x14ac:dyDescent="0.25">
      <c r="A179" s="2" t="s">
        <v>624</v>
      </c>
      <c r="B179" s="10"/>
      <c r="C179" s="10"/>
      <c r="D179" s="33" t="s">
        <v>567</v>
      </c>
      <c r="E179" s="11"/>
    </row>
    <row r="180" spans="1:5" x14ac:dyDescent="0.25">
      <c r="A180" t="s">
        <v>568</v>
      </c>
      <c r="B180" t="s">
        <v>424</v>
      </c>
      <c r="C180" t="s">
        <v>41</v>
      </c>
      <c r="D180" s="21">
        <v>55000</v>
      </c>
      <c r="E180" s="11">
        <v>0</v>
      </c>
    </row>
    <row r="181" spans="1:5" x14ac:dyDescent="0.25">
      <c r="A181" s="28" t="s">
        <v>573</v>
      </c>
      <c r="B181" s="22" t="s">
        <v>424</v>
      </c>
      <c r="C181" t="s">
        <v>41</v>
      </c>
      <c r="D181" s="16">
        <v>33000</v>
      </c>
      <c r="E181" s="11">
        <f>D180+D181</f>
        <v>88000</v>
      </c>
    </row>
    <row r="182" spans="1:5" x14ac:dyDescent="0.25">
      <c r="A182" s="28"/>
      <c r="B182" s="22"/>
      <c r="D182" s="23">
        <f>SUM(D180:D181)</f>
        <v>88000</v>
      </c>
      <c r="E182" s="11"/>
    </row>
    <row r="183" spans="1:5" x14ac:dyDescent="0.25">
      <c r="A183" s="28"/>
      <c r="B183" s="22"/>
      <c r="D183" s="16"/>
      <c r="E183" s="11"/>
    </row>
    <row r="184" spans="1:5" ht="15.75" x14ac:dyDescent="0.25">
      <c r="A184" s="2" t="s">
        <v>649</v>
      </c>
      <c r="B184" s="22"/>
      <c r="D184" s="33" t="s">
        <v>653</v>
      </c>
      <c r="E184" s="11"/>
    </row>
    <row r="185" spans="1:5" x14ac:dyDescent="0.25">
      <c r="A185" s="28" t="s">
        <v>636</v>
      </c>
      <c r="B185" s="22" t="s">
        <v>637</v>
      </c>
      <c r="C185" t="s">
        <v>638</v>
      </c>
      <c r="D185" s="16">
        <v>270495.5</v>
      </c>
      <c r="E185" s="11">
        <f>SUM(D185)+D186</f>
        <v>275595.5</v>
      </c>
    </row>
    <row r="186" spans="1:5" x14ac:dyDescent="0.25">
      <c r="A186" s="28" t="s">
        <v>657</v>
      </c>
      <c r="B186" s="22" t="s">
        <v>658</v>
      </c>
      <c r="C186" t="s">
        <v>659</v>
      </c>
      <c r="D186" s="16">
        <v>5100</v>
      </c>
      <c r="E186" s="11"/>
    </row>
    <row r="187" spans="1:5" x14ac:dyDescent="0.25">
      <c r="A187" s="28"/>
      <c r="B187" s="22"/>
      <c r="D187" s="23">
        <f>SUM(D185:D186)</f>
        <v>275595.5</v>
      </c>
      <c r="E187" s="11"/>
    </row>
    <row r="188" spans="1:5" x14ac:dyDescent="0.25">
      <c r="A188" s="54" t="s">
        <v>738</v>
      </c>
      <c r="B188" s="22"/>
      <c r="D188" s="16"/>
      <c r="E188" s="11"/>
    </row>
    <row r="189" spans="1:5" x14ac:dyDescent="0.25">
      <c r="A189" s="54"/>
      <c r="B189" s="22"/>
      <c r="D189" s="16"/>
      <c r="E189" s="11"/>
    </row>
    <row r="190" spans="1:5" ht="15.75" x14ac:dyDescent="0.25">
      <c r="A190" s="2" t="s">
        <v>717</v>
      </c>
      <c r="B190" s="22"/>
      <c r="D190" s="18" t="s">
        <v>579</v>
      </c>
      <c r="E190" s="11"/>
    </row>
    <row r="191" spans="1:5" x14ac:dyDescent="0.25">
      <c r="A191" s="28" t="s">
        <v>580</v>
      </c>
      <c r="B191" s="22" t="s">
        <v>424</v>
      </c>
      <c r="C191" t="s">
        <v>581</v>
      </c>
      <c r="D191" s="16">
        <v>46000</v>
      </c>
      <c r="E191" s="11">
        <f>SUM(D191)</f>
        <v>46000</v>
      </c>
    </row>
    <row r="192" spans="1:5" x14ac:dyDescent="0.25">
      <c r="A192" s="28"/>
      <c r="B192" s="22"/>
      <c r="D192" s="16"/>
      <c r="E192" s="11"/>
    </row>
    <row r="193" spans="1:5" x14ac:dyDescent="0.25">
      <c r="A193" s="28"/>
      <c r="B193" s="22"/>
      <c r="D193" s="16"/>
      <c r="E193" s="11"/>
    </row>
    <row r="194" spans="1:5" ht="15.75" x14ac:dyDescent="0.25">
      <c r="A194" s="2" t="s">
        <v>583</v>
      </c>
      <c r="B194" s="22"/>
      <c r="D194" s="18" t="s">
        <v>582</v>
      </c>
      <c r="E194" s="11"/>
    </row>
    <row r="195" spans="1:5" x14ac:dyDescent="0.25">
      <c r="A195" s="28" t="s">
        <v>584</v>
      </c>
      <c r="B195" s="22" t="s">
        <v>585</v>
      </c>
      <c r="C195" t="s">
        <v>41</v>
      </c>
      <c r="D195" s="16">
        <v>36000</v>
      </c>
      <c r="E195" s="11">
        <f>SUM(D195)</f>
        <v>36000</v>
      </c>
    </row>
    <row r="196" spans="1:5" x14ac:dyDescent="0.25">
      <c r="A196" s="28"/>
      <c r="B196" s="22"/>
      <c r="D196" s="16"/>
      <c r="E196" s="11"/>
    </row>
    <row r="197" spans="1:5" ht="15.75" x14ac:dyDescent="0.25">
      <c r="A197" s="2" t="s">
        <v>597</v>
      </c>
      <c r="B197" s="2"/>
      <c r="C197" s="2"/>
      <c r="D197" s="6" t="s">
        <v>598</v>
      </c>
      <c r="E197" s="10"/>
    </row>
    <row r="198" spans="1:5" x14ac:dyDescent="0.25">
      <c r="A198" s="22" t="s">
        <v>599</v>
      </c>
      <c r="B198" s="22" t="s">
        <v>601</v>
      </c>
      <c r="C198" s="22" t="s">
        <v>600</v>
      </c>
      <c r="D198" s="36">
        <v>118880</v>
      </c>
      <c r="E198" s="10"/>
    </row>
    <row r="199" spans="1:5" x14ac:dyDescent="0.25">
      <c r="A199" s="22" t="s">
        <v>602</v>
      </c>
      <c r="B199" t="s">
        <v>601</v>
      </c>
      <c r="C199" t="s">
        <v>600</v>
      </c>
      <c r="D199" s="21">
        <v>19360</v>
      </c>
      <c r="E199" s="10"/>
    </row>
    <row r="200" spans="1:5" x14ac:dyDescent="0.25">
      <c r="A200" t="s">
        <v>11</v>
      </c>
      <c r="D200" s="20">
        <f>SUM(D198:D199)</f>
        <v>138240</v>
      </c>
      <c r="E200" s="11">
        <f>SUM(D200)</f>
        <v>138240</v>
      </c>
    </row>
    <row r="201" spans="1:5" x14ac:dyDescent="0.25">
      <c r="D201" s="21"/>
      <c r="E201" s="11"/>
    </row>
    <row r="202" spans="1:5" x14ac:dyDescent="0.25">
      <c r="D202" s="21"/>
      <c r="E202" s="11"/>
    </row>
    <row r="203" spans="1:5" x14ac:dyDescent="0.25">
      <c r="A203" s="56"/>
      <c r="B203" s="55"/>
      <c r="C203" s="29"/>
      <c r="D203" s="16"/>
      <c r="E203" s="11"/>
    </row>
    <row r="204" spans="1:5" x14ac:dyDescent="0.25">
      <c r="A204" s="58"/>
      <c r="B204" s="55"/>
      <c r="C204" s="29"/>
      <c r="D204" s="16"/>
      <c r="E204" s="11"/>
    </row>
    <row r="205" spans="1:5" ht="15.75" x14ac:dyDescent="0.25">
      <c r="A205" s="2" t="s">
        <v>608</v>
      </c>
      <c r="B205" s="56"/>
      <c r="C205" s="57"/>
      <c r="D205" s="6" t="s">
        <v>609</v>
      </c>
    </row>
    <row r="206" spans="1:5" x14ac:dyDescent="0.25">
      <c r="A206" s="22" t="s">
        <v>610</v>
      </c>
      <c r="B206" t="s">
        <v>611</v>
      </c>
      <c r="C206" t="s">
        <v>41</v>
      </c>
      <c r="D206" s="1">
        <v>67760</v>
      </c>
    </row>
    <row r="207" spans="1:5" x14ac:dyDescent="0.25">
      <c r="A207" s="22" t="s">
        <v>621</v>
      </c>
      <c r="B207" t="s">
        <v>622</v>
      </c>
      <c r="C207" t="s">
        <v>623</v>
      </c>
      <c r="D207" s="1">
        <v>15000</v>
      </c>
    </row>
    <row r="208" spans="1:5" x14ac:dyDescent="0.25">
      <c r="A208" t="s">
        <v>11</v>
      </c>
      <c r="C208" s="30"/>
      <c r="D208" s="20">
        <f>SUM(D206:D207)</f>
        <v>82760</v>
      </c>
      <c r="E208" s="11">
        <f>SUM(D208)</f>
        <v>82760</v>
      </c>
    </row>
    <row r="209" spans="1:5" ht="6.75" customHeight="1" x14ac:dyDescent="0.25">
      <c r="C209" s="30"/>
      <c r="D209" s="21"/>
      <c r="E209" s="11"/>
    </row>
    <row r="210" spans="1:5" x14ac:dyDescent="0.25">
      <c r="C210" s="30"/>
      <c r="D210" s="21"/>
      <c r="E210" s="11"/>
    </row>
    <row r="211" spans="1:5" ht="15.75" x14ac:dyDescent="0.25">
      <c r="A211" s="2" t="s">
        <v>640</v>
      </c>
      <c r="C211" s="30"/>
      <c r="D211" s="18" t="s">
        <v>630</v>
      </c>
      <c r="E211" s="11"/>
    </row>
    <row r="212" spans="1:5" x14ac:dyDescent="0.25">
      <c r="A212" t="s">
        <v>641</v>
      </c>
      <c r="B212" t="s">
        <v>642</v>
      </c>
      <c r="C212" s="30" t="s">
        <v>41</v>
      </c>
      <c r="D212" s="21">
        <v>605000</v>
      </c>
      <c r="E212" s="11">
        <f>SUM(D212)+D213</f>
        <v>665500</v>
      </c>
    </row>
    <row r="213" spans="1:5" x14ac:dyDescent="0.25">
      <c r="A213" t="s">
        <v>704</v>
      </c>
      <c r="B213" t="s">
        <v>642</v>
      </c>
      <c r="C213" s="30" t="s">
        <v>705</v>
      </c>
      <c r="D213" s="21">
        <v>60500</v>
      </c>
      <c r="E213" s="11"/>
    </row>
    <row r="214" spans="1:5" x14ac:dyDescent="0.25">
      <c r="C214" s="30"/>
      <c r="D214" s="21"/>
      <c r="E214" s="11"/>
    </row>
    <row r="215" spans="1:5" ht="15.75" x14ac:dyDescent="0.25">
      <c r="A215" s="2" t="s">
        <v>677</v>
      </c>
      <c r="C215" s="30"/>
      <c r="D215" s="18" t="s">
        <v>678</v>
      </c>
      <c r="E215" s="11"/>
    </row>
    <row r="216" spans="1:5" x14ac:dyDescent="0.25">
      <c r="A216" s="22" t="s">
        <v>680</v>
      </c>
      <c r="B216" t="s">
        <v>313</v>
      </c>
      <c r="C216" s="30" t="s">
        <v>426</v>
      </c>
      <c r="D216" s="16">
        <v>6050</v>
      </c>
      <c r="E216" s="11"/>
    </row>
    <row r="217" spans="1:5" x14ac:dyDescent="0.25">
      <c r="A217" s="22" t="s">
        <v>689</v>
      </c>
      <c r="B217" t="s">
        <v>391</v>
      </c>
      <c r="C217" s="30" t="s">
        <v>690</v>
      </c>
      <c r="D217" s="16">
        <v>5566</v>
      </c>
      <c r="E217" s="11"/>
    </row>
    <row r="218" spans="1:5" x14ac:dyDescent="0.25">
      <c r="A218" t="s">
        <v>679</v>
      </c>
      <c r="B218" t="s">
        <v>313</v>
      </c>
      <c r="C218" s="30" t="s">
        <v>41</v>
      </c>
      <c r="D218" s="21">
        <v>29040</v>
      </c>
      <c r="E218" s="11">
        <f>D216+D217+D218</f>
        <v>40656</v>
      </c>
    </row>
    <row r="219" spans="1:5" x14ac:dyDescent="0.25">
      <c r="C219" s="30"/>
      <c r="D219" s="21"/>
      <c r="E219" s="11"/>
    </row>
    <row r="220" spans="1:5" ht="15.75" x14ac:dyDescent="0.25">
      <c r="A220" s="2"/>
      <c r="C220" s="30"/>
      <c r="D220" s="21"/>
      <c r="E220" s="11"/>
    </row>
    <row r="221" spans="1:5" ht="15.75" x14ac:dyDescent="0.25">
      <c r="A221" s="2" t="s">
        <v>693</v>
      </c>
      <c r="C221" s="30"/>
      <c r="D221" s="18" t="s">
        <v>694</v>
      </c>
      <c r="E221" s="11"/>
    </row>
    <row r="222" spans="1:5" ht="15.75" x14ac:dyDescent="0.25">
      <c r="A222" s="13" t="s">
        <v>695</v>
      </c>
      <c r="B222" t="s">
        <v>313</v>
      </c>
      <c r="C222" s="30" t="s">
        <v>696</v>
      </c>
      <c r="D222" s="21">
        <v>39930</v>
      </c>
      <c r="E222" s="11">
        <f>SUM(D222)</f>
        <v>39930</v>
      </c>
    </row>
    <row r="223" spans="1:5" ht="15.75" x14ac:dyDescent="0.25">
      <c r="A223" s="13"/>
      <c r="C223" s="30"/>
      <c r="D223" s="21"/>
      <c r="E223" s="11"/>
    </row>
    <row r="224" spans="1:5" ht="4.5" customHeight="1" x14ac:dyDescent="0.25">
      <c r="A224" s="13"/>
      <c r="C224" s="30"/>
      <c r="D224" s="21"/>
      <c r="E224" s="11"/>
    </row>
    <row r="225" spans="1:5" ht="15.75" x14ac:dyDescent="0.25">
      <c r="A225" s="2" t="s">
        <v>727</v>
      </c>
      <c r="C225" s="30"/>
      <c r="D225" s="18"/>
      <c r="E225" s="11"/>
    </row>
    <row r="226" spans="1:5" ht="15.75" x14ac:dyDescent="0.25">
      <c r="A226" s="22" t="s">
        <v>728</v>
      </c>
      <c r="B226" t="s">
        <v>729</v>
      </c>
      <c r="C226" s="30" t="s">
        <v>730</v>
      </c>
      <c r="D226" s="45">
        <v>613674.5</v>
      </c>
      <c r="E226" s="11"/>
    </row>
    <row r="227" spans="1:5" x14ac:dyDescent="0.25">
      <c r="A227" s="22" t="s">
        <v>731</v>
      </c>
      <c r="B227" t="s">
        <v>257</v>
      </c>
      <c r="C227" s="30" t="s">
        <v>732</v>
      </c>
      <c r="D227" s="16">
        <v>20570</v>
      </c>
      <c r="E227" s="11"/>
    </row>
    <row r="228" spans="1:5" x14ac:dyDescent="0.25">
      <c r="A228" s="22"/>
      <c r="C228" s="30"/>
      <c r="D228" s="16"/>
      <c r="E228" s="11">
        <f>D226+D227</f>
        <v>634244.5</v>
      </c>
    </row>
    <row r="229" spans="1:5" x14ac:dyDescent="0.25">
      <c r="A229" s="10" t="s">
        <v>736</v>
      </c>
      <c r="C229" s="30"/>
      <c r="D229" s="21"/>
      <c r="E229" s="11"/>
    </row>
    <row r="230" spans="1:5" x14ac:dyDescent="0.25">
      <c r="A230" s="10"/>
      <c r="C230" s="30"/>
      <c r="D230" s="21"/>
      <c r="E230" s="11"/>
    </row>
    <row r="231" spans="1:5" x14ac:dyDescent="0.25">
      <c r="C231" s="30"/>
      <c r="D231" s="21"/>
      <c r="E231" s="11"/>
    </row>
    <row r="232" spans="1:5" ht="15.75" x14ac:dyDescent="0.25">
      <c r="A232" s="2" t="s">
        <v>706</v>
      </c>
      <c r="B232" s="2"/>
      <c r="C232" s="2"/>
      <c r="D232" s="18" t="s">
        <v>707</v>
      </c>
      <c r="E232" s="11"/>
    </row>
    <row r="233" spans="1:5" x14ac:dyDescent="0.25">
      <c r="A233" s="22" t="s">
        <v>708</v>
      </c>
      <c r="B233" t="s">
        <v>709</v>
      </c>
      <c r="C233" s="30" t="s">
        <v>425</v>
      </c>
      <c r="D233" s="21">
        <v>49000</v>
      </c>
      <c r="E233" s="11"/>
    </row>
    <row r="234" spans="1:5" x14ac:dyDescent="0.25">
      <c r="C234" s="30"/>
      <c r="D234" s="21"/>
      <c r="E234" s="11">
        <v>49000</v>
      </c>
    </row>
    <row r="235" spans="1:5" x14ac:dyDescent="0.25">
      <c r="C235" s="30"/>
      <c r="D235" s="21"/>
      <c r="E235" s="11"/>
    </row>
    <row r="236" spans="1:5" ht="15.75" x14ac:dyDescent="0.25">
      <c r="A236" s="2" t="s">
        <v>710</v>
      </c>
      <c r="B236" s="2"/>
      <c r="C236" s="2"/>
      <c r="D236" s="18" t="s">
        <v>711</v>
      </c>
      <c r="E236" s="11"/>
    </row>
    <row r="237" spans="1:5" ht="15.75" x14ac:dyDescent="0.25">
      <c r="A237" s="22" t="s">
        <v>712</v>
      </c>
      <c r="B237" s="13" t="s">
        <v>313</v>
      </c>
      <c r="C237" s="13" t="s">
        <v>327</v>
      </c>
      <c r="D237" s="45">
        <v>16335</v>
      </c>
      <c r="E237" s="11"/>
    </row>
    <row r="238" spans="1:5" ht="15.75" x14ac:dyDescent="0.25">
      <c r="A238" s="22" t="s">
        <v>716</v>
      </c>
      <c r="B238" s="13" t="s">
        <v>313</v>
      </c>
      <c r="C238" s="13" t="s">
        <v>41</v>
      </c>
      <c r="D238" s="45">
        <v>95590</v>
      </c>
      <c r="E238" s="11"/>
    </row>
    <row r="239" spans="1:5" ht="15.75" x14ac:dyDescent="0.25">
      <c r="A239" s="22" t="s">
        <v>739</v>
      </c>
      <c r="B239" s="13" t="s">
        <v>740</v>
      </c>
      <c r="C239" s="13" t="s">
        <v>741</v>
      </c>
      <c r="D239" s="45">
        <v>12100</v>
      </c>
      <c r="E239" s="11"/>
    </row>
    <row r="240" spans="1:5" ht="15.75" x14ac:dyDescent="0.25">
      <c r="A240" s="2"/>
      <c r="B240" s="2"/>
      <c r="C240" s="2"/>
      <c r="D240" s="18"/>
      <c r="E240" s="11">
        <f>D237+D238+D239</f>
        <v>124025</v>
      </c>
    </row>
    <row r="241" spans="1:5" ht="15.75" x14ac:dyDescent="0.25">
      <c r="A241" s="2"/>
      <c r="B241" s="2"/>
      <c r="C241" s="2"/>
      <c r="D241" s="18"/>
      <c r="E241" s="11"/>
    </row>
    <row r="242" spans="1:5" ht="15.75" x14ac:dyDescent="0.25">
      <c r="A242" s="39" t="s">
        <v>308</v>
      </c>
      <c r="D242" s="10" t="s">
        <v>167</v>
      </c>
    </row>
    <row r="243" spans="1:5" x14ac:dyDescent="0.25">
      <c r="A243" s="22" t="s">
        <v>98</v>
      </c>
      <c r="B243" t="s">
        <v>444</v>
      </c>
      <c r="C243" t="s">
        <v>445</v>
      </c>
      <c r="D243" s="1">
        <v>9680</v>
      </c>
      <c r="E243" s="11">
        <f>SUM(D243)</f>
        <v>9680</v>
      </c>
    </row>
    <row r="244" spans="1:5" x14ac:dyDescent="0.25">
      <c r="A244" s="22"/>
      <c r="D244" s="1"/>
      <c r="E244" s="11"/>
    </row>
    <row r="245" spans="1:5" ht="7.5" customHeight="1" x14ac:dyDescent="0.25">
      <c r="A245" s="22"/>
      <c r="D245" s="1"/>
      <c r="E245" s="11"/>
    </row>
    <row r="246" spans="1:5" ht="15.75" x14ac:dyDescent="0.25">
      <c r="A246" s="8" t="s">
        <v>311</v>
      </c>
    </row>
    <row r="247" spans="1:5" x14ac:dyDescent="0.25">
      <c r="A247" s="22" t="s">
        <v>210</v>
      </c>
      <c r="B247" t="s">
        <v>103</v>
      </c>
      <c r="C247" s="28" t="s">
        <v>211</v>
      </c>
      <c r="D247" s="16">
        <v>99800</v>
      </c>
      <c r="E247" s="11">
        <f>SUM(D247)</f>
        <v>99800</v>
      </c>
    </row>
    <row r="248" spans="1:5" ht="6" customHeight="1" x14ac:dyDescent="0.25">
      <c r="A248" s="30"/>
    </row>
    <row r="249" spans="1:5" ht="15.75" x14ac:dyDescent="0.25">
      <c r="A249" s="22"/>
      <c r="D249" s="45"/>
      <c r="E249" s="11"/>
    </row>
    <row r="250" spans="1:5" ht="15.75" x14ac:dyDescent="0.25">
      <c r="A250" s="40" t="s">
        <v>190</v>
      </c>
      <c r="B250" s="41"/>
      <c r="C250" s="41"/>
      <c r="D250" s="41"/>
      <c r="E250" s="42">
        <f>E247+E243+E212+E208+E200+E195+E191+E185+E181+E177+E166+E160+E156+E151+E145+E129+E126+E117+E113+E109+E103+E85+E76+E73+E64+E61+E54+E50+E43+E35+E30+E26+E19+E218+E222+E229+E234+E240+E228</f>
        <v>11779214.229999999</v>
      </c>
    </row>
    <row r="251" spans="1:5" x14ac:dyDescent="0.25">
      <c r="A251" s="47"/>
    </row>
    <row r="252" spans="1:5" x14ac:dyDescent="0.25">
      <c r="A252" t="s">
        <v>448</v>
      </c>
    </row>
    <row r="255" spans="1:5" x14ac:dyDescent="0.25">
      <c r="A255" t="s">
        <v>737</v>
      </c>
    </row>
    <row r="260" spans="5:5" x14ac:dyDescent="0.25">
      <c r="E260" s="11"/>
    </row>
  </sheetData>
  <pageMargins left="0.7" right="0.7" top="0.78740157499999996" bottom="0.78740157499999996" header="0.3" footer="0.3"/>
  <pageSetup paperSize="9" scale="95" orientation="portrait" r:id="rId1"/>
  <headerFooter>
    <oddHeader xml:space="preserve">&amp;C&amp;"-,Tučné"&amp;14Seznam nedokončených investic 
k 31. 12. 2020&amp;"-,Obyčejné"&amp;11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sqref="A1:E13"/>
    </sheetView>
  </sheetViews>
  <sheetFormatPr defaultRowHeight="15" x14ac:dyDescent="0.25"/>
  <cols>
    <col min="1" max="1" width="15.5703125" customWidth="1"/>
    <col min="2" max="2" width="24" customWidth="1"/>
    <col min="3" max="3" width="28.7109375" customWidth="1"/>
    <col min="4" max="4" width="18.28515625" customWidth="1"/>
    <col min="5" max="5" width="11.85546875" customWidth="1"/>
  </cols>
  <sheetData/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3"/>
  <sheetViews>
    <sheetView view="pageLayout" workbookViewId="0">
      <selection activeCell="D2" sqref="D2:D11"/>
    </sheetView>
  </sheetViews>
  <sheetFormatPr defaultRowHeight="15" x14ac:dyDescent="0.25"/>
  <cols>
    <col min="1" max="1" width="14.42578125" customWidth="1"/>
    <col min="2" max="2" width="22.7109375" customWidth="1"/>
    <col min="3" max="3" width="23.7109375" customWidth="1"/>
    <col min="4" max="4" width="12.85546875" customWidth="1"/>
    <col min="5" max="5" width="11.42578125" customWidth="1"/>
  </cols>
  <sheetData>
    <row r="1" spans="1:5" ht="15.75" x14ac:dyDescent="0.25">
      <c r="A1" s="2" t="s">
        <v>523</v>
      </c>
      <c r="B1" s="2"/>
      <c r="C1" s="2"/>
      <c r="D1" s="6" t="s">
        <v>433</v>
      </c>
    </row>
    <row r="2" spans="1:5" x14ac:dyDescent="0.25">
      <c r="A2" s="24" t="s">
        <v>434</v>
      </c>
      <c r="B2" s="24" t="s">
        <v>435</v>
      </c>
      <c r="C2" s="24" t="s">
        <v>436</v>
      </c>
      <c r="D2" s="51">
        <v>10000</v>
      </c>
    </row>
    <row r="3" spans="1:5" x14ac:dyDescent="0.25">
      <c r="A3" s="24" t="s">
        <v>437</v>
      </c>
      <c r="B3" s="24" t="s">
        <v>438</v>
      </c>
      <c r="C3" s="24" t="s">
        <v>41</v>
      </c>
      <c r="D3" s="51">
        <v>15000</v>
      </c>
    </row>
    <row r="4" spans="1:5" x14ac:dyDescent="0.25">
      <c r="A4" s="24" t="s">
        <v>492</v>
      </c>
      <c r="B4" s="24" t="s">
        <v>493</v>
      </c>
      <c r="C4" s="24" t="s">
        <v>494</v>
      </c>
      <c r="D4" s="51">
        <v>14520</v>
      </c>
    </row>
    <row r="5" spans="1:5" x14ac:dyDescent="0.25">
      <c r="A5" s="24" t="s">
        <v>522</v>
      </c>
      <c r="B5" s="24" t="s">
        <v>438</v>
      </c>
      <c r="C5" s="24" t="s">
        <v>41</v>
      </c>
      <c r="D5" s="51">
        <v>25000</v>
      </c>
    </row>
    <row r="6" spans="1:5" x14ac:dyDescent="0.25">
      <c r="A6" s="24" t="s">
        <v>531</v>
      </c>
      <c r="B6" s="24" t="s">
        <v>592</v>
      </c>
      <c r="C6" s="24"/>
      <c r="D6" s="51">
        <v>12500</v>
      </c>
    </row>
    <row r="7" spans="1:5" x14ac:dyDescent="0.25">
      <c r="A7" s="24" t="s">
        <v>560</v>
      </c>
      <c r="B7" s="24" t="s">
        <v>561</v>
      </c>
      <c r="C7" s="24" t="s">
        <v>414</v>
      </c>
      <c r="D7" s="51">
        <v>1119471.01</v>
      </c>
    </row>
    <row r="8" spans="1:5" x14ac:dyDescent="0.25">
      <c r="A8" s="24" t="s">
        <v>588</v>
      </c>
      <c r="B8" s="24" t="s">
        <v>561</v>
      </c>
      <c r="C8" s="24" t="s">
        <v>414</v>
      </c>
      <c r="D8" s="51">
        <v>1589965.06</v>
      </c>
    </row>
    <row r="9" spans="1:5" x14ac:dyDescent="0.25">
      <c r="A9" s="24" t="s">
        <v>589</v>
      </c>
      <c r="B9" s="24" t="s">
        <v>590</v>
      </c>
      <c r="C9" s="24" t="s">
        <v>591</v>
      </c>
      <c r="D9" s="51">
        <v>12342</v>
      </c>
    </row>
    <row r="10" spans="1:5" x14ac:dyDescent="0.25">
      <c r="A10" s="52" t="s">
        <v>595</v>
      </c>
      <c r="B10" s="24" t="s">
        <v>257</v>
      </c>
      <c r="C10" s="24" t="s">
        <v>593</v>
      </c>
      <c r="D10" s="51">
        <v>41140</v>
      </c>
    </row>
    <row r="11" spans="1:5" ht="15.75" thickBot="1" x14ac:dyDescent="0.3">
      <c r="A11" s="52" t="s">
        <v>596</v>
      </c>
      <c r="B11" s="24" t="s">
        <v>257</v>
      </c>
      <c r="C11" s="24" t="s">
        <v>594</v>
      </c>
      <c r="D11" s="51">
        <v>41140</v>
      </c>
    </row>
    <row r="12" spans="1:5" ht="15.75" thickBot="1" x14ac:dyDescent="0.3">
      <c r="A12" s="14" t="s">
        <v>11</v>
      </c>
      <c r="B12" s="48"/>
      <c r="C12" s="49"/>
      <c r="D12" s="50">
        <f>SUM(D2:D11)</f>
        <v>2881078.0700000003</v>
      </c>
      <c r="E12" s="11">
        <f>SUM(D12)</f>
        <v>2881078.0700000003</v>
      </c>
    </row>
    <row r="13" spans="1:5" x14ac:dyDescent="0.25">
      <c r="C13" s="30"/>
      <c r="D13" s="1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473"/>
  <sheetViews>
    <sheetView view="pageLayout" topLeftCell="A241" zoomScaleNormal="100" workbookViewId="0">
      <selection activeCell="D245" sqref="D245"/>
    </sheetView>
  </sheetViews>
  <sheetFormatPr defaultRowHeight="15" x14ac:dyDescent="0.25"/>
  <cols>
    <col min="1" max="1" width="13.7109375" customWidth="1"/>
    <col min="2" max="3" width="23.7109375" customWidth="1"/>
    <col min="4" max="4" width="25.42578125" customWidth="1"/>
    <col min="5" max="5" width="14.42578125" customWidth="1"/>
    <col min="6" max="6" width="14.140625" customWidth="1"/>
  </cols>
  <sheetData>
    <row r="1" spans="1:5" ht="15.75" x14ac:dyDescent="0.25">
      <c r="A1" s="2" t="s">
        <v>320</v>
      </c>
      <c r="B1" s="2"/>
      <c r="C1" s="2"/>
      <c r="D1" s="6" t="s">
        <v>151</v>
      </c>
      <c r="E1" s="11"/>
    </row>
    <row r="2" spans="1:5" x14ac:dyDescent="0.25">
      <c r="A2" t="s">
        <v>321</v>
      </c>
      <c r="B2" t="s">
        <v>322</v>
      </c>
      <c r="C2" t="s">
        <v>327</v>
      </c>
      <c r="D2" s="1">
        <v>199500</v>
      </c>
      <c r="E2" s="11"/>
    </row>
    <row r="3" spans="1:5" x14ac:dyDescent="0.25">
      <c r="A3" t="s">
        <v>323</v>
      </c>
      <c r="B3" t="s">
        <v>322</v>
      </c>
      <c r="C3" t="s">
        <v>328</v>
      </c>
      <c r="D3" s="1">
        <v>215250</v>
      </c>
      <c r="E3" s="11"/>
    </row>
    <row r="4" spans="1:5" x14ac:dyDescent="0.25">
      <c r="A4" t="s">
        <v>324</v>
      </c>
      <c r="B4" t="s">
        <v>322</v>
      </c>
      <c r="C4" t="s">
        <v>329</v>
      </c>
      <c r="D4" s="1">
        <v>40460</v>
      </c>
      <c r="E4" s="11"/>
    </row>
    <row r="5" spans="1:5" x14ac:dyDescent="0.25">
      <c r="A5" t="s">
        <v>325</v>
      </c>
      <c r="B5" t="s">
        <v>322</v>
      </c>
      <c r="C5" t="s">
        <v>327</v>
      </c>
      <c r="D5" s="1">
        <v>109480</v>
      </c>
      <c r="E5" s="11"/>
    </row>
    <row r="6" spans="1:5" x14ac:dyDescent="0.25">
      <c r="A6" t="s">
        <v>326</v>
      </c>
      <c r="B6" t="s">
        <v>322</v>
      </c>
      <c r="C6" t="s">
        <v>327</v>
      </c>
      <c r="D6" s="1">
        <v>59500</v>
      </c>
      <c r="E6" s="11"/>
    </row>
    <row r="7" spans="1:5" x14ac:dyDescent="0.25">
      <c r="D7" s="1"/>
      <c r="E7" s="11"/>
    </row>
    <row r="8" spans="1:5" ht="15.75" x14ac:dyDescent="0.25">
      <c r="A8" s="2" t="s">
        <v>620</v>
      </c>
      <c r="C8" s="43" t="s">
        <v>503</v>
      </c>
      <c r="D8" s="1"/>
      <c r="E8" s="11"/>
    </row>
    <row r="9" spans="1:5" x14ac:dyDescent="0.25">
      <c r="A9" t="s">
        <v>504</v>
      </c>
      <c r="B9" t="s">
        <v>505</v>
      </c>
      <c r="C9" s="44" t="s">
        <v>506</v>
      </c>
      <c r="D9" s="1">
        <v>32670</v>
      </c>
      <c r="E9" s="11"/>
    </row>
    <row r="10" spans="1:5" x14ac:dyDescent="0.25">
      <c r="A10" t="s">
        <v>469</v>
      </c>
      <c r="B10" s="28" t="s">
        <v>604</v>
      </c>
      <c r="C10" t="s">
        <v>327</v>
      </c>
      <c r="D10" s="1">
        <v>411400</v>
      </c>
      <c r="E10" s="11"/>
    </row>
    <row r="11" spans="1:5" x14ac:dyDescent="0.25">
      <c r="A11" t="s">
        <v>586</v>
      </c>
      <c r="B11" s="28" t="s">
        <v>587</v>
      </c>
      <c r="D11" s="1">
        <v>31500</v>
      </c>
      <c r="E11" s="11"/>
    </row>
    <row r="12" spans="1:5" x14ac:dyDescent="0.25">
      <c r="A12" t="s">
        <v>603</v>
      </c>
      <c r="B12" s="28" t="s">
        <v>604</v>
      </c>
      <c r="C12" t="s">
        <v>327</v>
      </c>
      <c r="D12" s="1">
        <v>375100</v>
      </c>
      <c r="E12" s="11"/>
    </row>
    <row r="13" spans="1:5" x14ac:dyDescent="0.25">
      <c r="A13" t="s">
        <v>625</v>
      </c>
      <c r="B13" t="s">
        <v>626</v>
      </c>
      <c r="C13" t="s">
        <v>627</v>
      </c>
      <c r="D13" s="1">
        <v>3025</v>
      </c>
      <c r="E13" s="11"/>
    </row>
    <row r="14" spans="1:5" x14ac:dyDescent="0.25">
      <c r="A14" t="s">
        <v>665</v>
      </c>
      <c r="B14" s="28" t="s">
        <v>666</v>
      </c>
      <c r="C14" t="s">
        <v>667</v>
      </c>
      <c r="D14" s="1">
        <v>9075</v>
      </c>
      <c r="E14" s="11"/>
    </row>
    <row r="15" spans="1:5" x14ac:dyDescent="0.25">
      <c r="A15" t="s">
        <v>671</v>
      </c>
      <c r="B15" s="28" t="s">
        <v>505</v>
      </c>
      <c r="C15" t="s">
        <v>672</v>
      </c>
      <c r="D15" s="1">
        <v>21780</v>
      </c>
      <c r="E15" s="11"/>
    </row>
    <row r="16" spans="1:5" x14ac:dyDescent="0.25">
      <c r="A16" t="s">
        <v>698</v>
      </c>
      <c r="B16" s="28" t="s">
        <v>699</v>
      </c>
      <c r="C16" t="s">
        <v>700</v>
      </c>
      <c r="D16" s="1">
        <v>1754.5</v>
      </c>
      <c r="E16" s="11"/>
    </row>
    <row r="17" spans="1:5" x14ac:dyDescent="0.25">
      <c r="A17" t="s">
        <v>724</v>
      </c>
      <c r="B17" s="28" t="s">
        <v>725</v>
      </c>
      <c r="C17" t="s">
        <v>726</v>
      </c>
      <c r="D17" s="1">
        <v>302.5</v>
      </c>
      <c r="E17" s="11"/>
    </row>
    <row r="18" spans="1:5" x14ac:dyDescent="0.25">
      <c r="D18" s="20">
        <f>SUM(D2:D17)</f>
        <v>1510797</v>
      </c>
      <c r="E18" s="11">
        <f>SUM(D18)</f>
        <v>1510797</v>
      </c>
    </row>
    <row r="19" spans="1:5" x14ac:dyDescent="0.25">
      <c r="D19" s="1"/>
      <c r="E19" s="11"/>
    </row>
    <row r="20" spans="1:5" ht="15.75" x14ac:dyDescent="0.25">
      <c r="A20" s="2"/>
      <c r="B20" s="2"/>
      <c r="C20" s="2"/>
      <c r="D20" s="6"/>
      <c r="E20" s="11"/>
    </row>
    <row r="21" spans="1:5" ht="15.75" x14ac:dyDescent="0.25">
      <c r="A21" s="2" t="s">
        <v>607</v>
      </c>
      <c r="C21" s="43" t="s">
        <v>605</v>
      </c>
      <c r="D21" s="1"/>
      <c r="E21" s="11"/>
    </row>
    <row r="22" spans="1:5" x14ac:dyDescent="0.25">
      <c r="A22" t="s">
        <v>606</v>
      </c>
      <c r="B22" t="s">
        <v>612</v>
      </c>
      <c r="C22" t="s">
        <v>41</v>
      </c>
      <c r="D22" s="1">
        <v>225060</v>
      </c>
      <c r="E22" s="11"/>
    </row>
    <row r="23" spans="1:5" x14ac:dyDescent="0.25">
      <c r="A23" t="s">
        <v>648</v>
      </c>
      <c r="B23" t="s">
        <v>612</v>
      </c>
      <c r="C23" t="s">
        <v>41</v>
      </c>
      <c r="D23" s="1">
        <v>405350</v>
      </c>
      <c r="E23" s="11"/>
    </row>
    <row r="24" spans="1:5" x14ac:dyDescent="0.25">
      <c r="A24" t="s">
        <v>688</v>
      </c>
      <c r="B24" t="s">
        <v>612</v>
      </c>
      <c r="C24" t="s">
        <v>41</v>
      </c>
      <c r="D24" s="1">
        <v>83490</v>
      </c>
      <c r="E24" s="11"/>
    </row>
    <row r="25" spans="1:5" x14ac:dyDescent="0.25">
      <c r="D25" s="23">
        <f>SUM(D22:D24)</f>
        <v>713900</v>
      </c>
      <c r="E25" s="11">
        <f>SUM(D25)</f>
        <v>713900</v>
      </c>
    </row>
    <row r="26" spans="1:5" x14ac:dyDescent="0.25">
      <c r="D26" s="16"/>
      <c r="E26" s="11"/>
    </row>
    <row r="27" spans="1:5" x14ac:dyDescent="0.25">
      <c r="D27" s="1"/>
      <c r="E27" s="11"/>
    </row>
    <row r="28" spans="1:5" ht="15.75" x14ac:dyDescent="0.25">
      <c r="A28" s="2" t="s">
        <v>337</v>
      </c>
      <c r="B28" s="2"/>
      <c r="C28" s="2"/>
      <c r="D28" s="2" t="s">
        <v>169</v>
      </c>
      <c r="E28" s="10"/>
    </row>
    <row r="29" spans="1:5" x14ac:dyDescent="0.25">
      <c r="A29" t="s">
        <v>338</v>
      </c>
      <c r="B29" t="s">
        <v>322</v>
      </c>
      <c r="C29" t="s">
        <v>339</v>
      </c>
      <c r="D29" s="1">
        <v>45000</v>
      </c>
      <c r="E29" s="11">
        <f>SUM(D29)</f>
        <v>45000</v>
      </c>
    </row>
    <row r="30" spans="1:5" x14ac:dyDescent="0.25">
      <c r="D30" s="1"/>
      <c r="E30" s="11"/>
    </row>
    <row r="31" spans="1:5" x14ac:dyDescent="0.25">
      <c r="D31" s="1"/>
      <c r="E31" s="11"/>
    </row>
    <row r="32" spans="1:5" x14ac:dyDescent="0.25">
      <c r="D32" s="1"/>
      <c r="E32" s="11"/>
    </row>
    <row r="33" spans="1:5" ht="15.75" x14ac:dyDescent="0.25">
      <c r="A33" s="2" t="s">
        <v>344</v>
      </c>
      <c r="B33" s="2"/>
      <c r="C33" s="2"/>
      <c r="D33" s="6" t="s">
        <v>154</v>
      </c>
      <c r="E33" s="11"/>
    </row>
    <row r="34" spans="1:5" x14ac:dyDescent="0.25">
      <c r="A34" t="s">
        <v>574</v>
      </c>
      <c r="B34" t="s">
        <v>575</v>
      </c>
      <c r="C34" t="s">
        <v>41</v>
      </c>
      <c r="D34" s="1">
        <v>20570</v>
      </c>
      <c r="E34" s="11">
        <f>SUM(D34)</f>
        <v>20570</v>
      </c>
    </row>
    <row r="35" spans="1:5" x14ac:dyDescent="0.25">
      <c r="D35" s="1"/>
      <c r="E35" s="11"/>
    </row>
    <row r="36" spans="1:5" x14ac:dyDescent="0.25">
      <c r="D36" s="1"/>
      <c r="E36" s="11"/>
    </row>
    <row r="37" spans="1:5" x14ac:dyDescent="0.25">
      <c r="D37" s="1"/>
      <c r="E37" s="11"/>
    </row>
    <row r="38" spans="1:5" ht="15.75" x14ac:dyDescent="0.25">
      <c r="A38" s="2" t="s">
        <v>352</v>
      </c>
      <c r="B38" s="2"/>
      <c r="C38" s="2"/>
      <c r="D38" s="2" t="s">
        <v>353</v>
      </c>
      <c r="E38" s="10"/>
    </row>
    <row r="39" spans="1:5" x14ac:dyDescent="0.25">
      <c r="A39" t="s">
        <v>51</v>
      </c>
      <c r="B39" t="s">
        <v>313</v>
      </c>
      <c r="C39" t="s">
        <v>41</v>
      </c>
      <c r="D39" s="37">
        <v>8308.68</v>
      </c>
      <c r="E39" s="10"/>
    </row>
    <row r="40" spans="1:5" x14ac:dyDescent="0.25">
      <c r="A40" t="s">
        <v>52</v>
      </c>
      <c r="B40" t="s">
        <v>313</v>
      </c>
      <c r="C40" t="s">
        <v>41</v>
      </c>
      <c r="D40" s="37">
        <v>1613.34</v>
      </c>
      <c r="E40" s="10"/>
    </row>
    <row r="41" spans="1:5" x14ac:dyDescent="0.25">
      <c r="A41" t="s">
        <v>53</v>
      </c>
      <c r="B41" t="s">
        <v>350</v>
      </c>
      <c r="C41" t="s">
        <v>354</v>
      </c>
      <c r="D41" s="37">
        <v>7986</v>
      </c>
      <c r="E41" s="10"/>
    </row>
    <row r="42" spans="1:5" x14ac:dyDescent="0.25">
      <c r="D42" s="20">
        <f>SUM(D39:D41)</f>
        <v>17908.02</v>
      </c>
      <c r="E42" s="11">
        <f>SUM(D42)</f>
        <v>17908.02</v>
      </c>
    </row>
    <row r="43" spans="1:5" x14ac:dyDescent="0.25">
      <c r="D43" s="21"/>
      <c r="E43" s="11"/>
    </row>
    <row r="44" spans="1:5" x14ac:dyDescent="0.25">
      <c r="D44" s="21"/>
      <c r="E44" s="11"/>
    </row>
    <row r="45" spans="1:5" ht="15.75" x14ac:dyDescent="0.25">
      <c r="A45" s="2" t="s">
        <v>355</v>
      </c>
      <c r="B45" s="2"/>
      <c r="C45" s="2"/>
      <c r="D45" s="2" t="s">
        <v>356</v>
      </c>
    </row>
    <row r="46" spans="1:5" ht="15.75" x14ac:dyDescent="0.25">
      <c r="A46" s="22" t="s">
        <v>51</v>
      </c>
      <c r="B46" s="22" t="s">
        <v>313</v>
      </c>
      <c r="C46" s="22" t="s">
        <v>41</v>
      </c>
      <c r="D46" s="7">
        <v>8308.66</v>
      </c>
    </row>
    <row r="47" spans="1:5" x14ac:dyDescent="0.25">
      <c r="A47" t="s">
        <v>52</v>
      </c>
      <c r="B47" t="s">
        <v>313</v>
      </c>
      <c r="C47" t="s">
        <v>41</v>
      </c>
      <c r="D47" s="36">
        <v>1613.33</v>
      </c>
    </row>
    <row r="48" spans="1:5" x14ac:dyDescent="0.25">
      <c r="A48" t="s">
        <v>53</v>
      </c>
      <c r="B48" t="s">
        <v>350</v>
      </c>
      <c r="C48" t="s">
        <v>357</v>
      </c>
      <c r="D48" s="36">
        <v>7986</v>
      </c>
    </row>
    <row r="49" spans="1:5" x14ac:dyDescent="0.25">
      <c r="A49" t="s">
        <v>11</v>
      </c>
      <c r="D49" s="23">
        <f>SUM(D46:D48)</f>
        <v>17907.989999999998</v>
      </c>
      <c r="E49" s="11">
        <f>SUM(D49)</f>
        <v>17907.989999999998</v>
      </c>
    </row>
    <row r="50" spans="1:5" x14ac:dyDescent="0.25">
      <c r="D50" s="16"/>
      <c r="E50" s="11"/>
    </row>
    <row r="51" spans="1:5" x14ac:dyDescent="0.25">
      <c r="D51" s="16"/>
      <c r="E51" s="11"/>
    </row>
    <row r="52" spans="1:5" ht="15.75" x14ac:dyDescent="0.25">
      <c r="A52" s="2" t="s">
        <v>361</v>
      </c>
      <c r="D52" s="6" t="s">
        <v>362</v>
      </c>
      <c r="E52" s="10"/>
    </row>
    <row r="53" spans="1:5" x14ac:dyDescent="0.25">
      <c r="A53" t="s">
        <v>165</v>
      </c>
      <c r="B53" t="s">
        <v>363</v>
      </c>
      <c r="C53" t="s">
        <v>41</v>
      </c>
      <c r="D53" s="1">
        <v>90750</v>
      </c>
      <c r="E53" s="11">
        <v>90750</v>
      </c>
    </row>
    <row r="54" spans="1:5" x14ac:dyDescent="0.25">
      <c r="D54" s="1"/>
      <c r="E54" s="11"/>
    </row>
    <row r="55" spans="1:5" x14ac:dyDescent="0.25">
      <c r="D55" s="1"/>
      <c r="E55" s="1"/>
    </row>
    <row r="56" spans="1:5" ht="15.75" x14ac:dyDescent="0.25">
      <c r="A56" s="2" t="s">
        <v>364</v>
      </c>
      <c r="D56" s="6" t="s">
        <v>365</v>
      </c>
      <c r="E56" s="1"/>
    </row>
    <row r="57" spans="1:5" x14ac:dyDescent="0.25">
      <c r="A57" t="s">
        <v>366</v>
      </c>
      <c r="B57" t="s">
        <v>367</v>
      </c>
      <c r="C57" t="s">
        <v>41</v>
      </c>
      <c r="D57" s="36">
        <v>36300</v>
      </c>
      <c r="E57" s="1"/>
    </row>
    <row r="58" spans="1:5" x14ac:dyDescent="0.25">
      <c r="A58" t="s">
        <v>65</v>
      </c>
      <c r="B58" t="s">
        <v>368</v>
      </c>
      <c r="C58" t="s">
        <v>369</v>
      </c>
      <c r="D58" s="1">
        <v>12000</v>
      </c>
      <c r="E58" s="1"/>
    </row>
    <row r="59" spans="1:5" x14ac:dyDescent="0.25">
      <c r="A59" t="s">
        <v>476</v>
      </c>
      <c r="B59" t="s">
        <v>313</v>
      </c>
      <c r="C59" t="s">
        <v>426</v>
      </c>
      <c r="D59" s="1">
        <v>112530</v>
      </c>
      <c r="E59" s="1"/>
    </row>
    <row r="60" spans="1:5" x14ac:dyDescent="0.25">
      <c r="D60" s="20">
        <f>SUM(D57:D59)</f>
        <v>160830</v>
      </c>
      <c r="E60" s="11">
        <f>SUM(D60)</f>
        <v>160830</v>
      </c>
    </row>
    <row r="61" spans="1:5" x14ac:dyDescent="0.25">
      <c r="D61" s="21"/>
      <c r="E61" s="11"/>
    </row>
    <row r="62" spans="1:5" ht="15.75" x14ac:dyDescent="0.25">
      <c r="A62" s="2" t="s">
        <v>370</v>
      </c>
      <c r="B62" s="2"/>
      <c r="C62" s="2"/>
      <c r="D62" s="6" t="s">
        <v>371</v>
      </c>
      <c r="E62" s="1"/>
    </row>
    <row r="63" spans="1:5" x14ac:dyDescent="0.25">
      <c r="A63" t="s">
        <v>120</v>
      </c>
      <c r="B63" t="s">
        <v>313</v>
      </c>
      <c r="C63" t="s">
        <v>41</v>
      </c>
      <c r="D63" s="1">
        <v>82280</v>
      </c>
      <c r="E63" s="11">
        <f>D63+D64</f>
        <v>110680</v>
      </c>
    </row>
    <row r="64" spans="1:5" x14ac:dyDescent="0.25">
      <c r="A64" t="s">
        <v>631</v>
      </c>
      <c r="B64" t="s">
        <v>632</v>
      </c>
      <c r="C64" s="30" t="s">
        <v>633</v>
      </c>
      <c r="D64" s="21">
        <v>28400</v>
      </c>
      <c r="E64" s="11"/>
    </row>
    <row r="65" spans="1:5" x14ac:dyDescent="0.25">
      <c r="C65" s="30"/>
      <c r="D65" s="21"/>
      <c r="E65" s="11"/>
    </row>
    <row r="66" spans="1:5" x14ac:dyDescent="0.25">
      <c r="E66" s="1"/>
    </row>
    <row r="67" spans="1:5" ht="15.75" x14ac:dyDescent="0.25">
      <c r="A67" s="2" t="s">
        <v>372</v>
      </c>
      <c r="B67" s="2"/>
      <c r="C67" s="2"/>
      <c r="D67" s="2" t="s">
        <v>373</v>
      </c>
    </row>
    <row r="68" spans="1:5" x14ac:dyDescent="0.25">
      <c r="A68" t="s">
        <v>122</v>
      </c>
      <c r="B68" t="s">
        <v>313</v>
      </c>
      <c r="C68" t="s">
        <v>41</v>
      </c>
      <c r="D68" s="1">
        <v>156090</v>
      </c>
      <c r="E68" s="11"/>
    </row>
    <row r="69" spans="1:5" x14ac:dyDescent="0.25">
      <c r="A69" t="s">
        <v>139</v>
      </c>
      <c r="B69" t="s">
        <v>374</v>
      </c>
      <c r="C69" t="s">
        <v>375</v>
      </c>
      <c r="D69" s="1">
        <v>32343.3</v>
      </c>
    </row>
    <row r="70" spans="1:5" x14ac:dyDescent="0.25">
      <c r="A70" t="s">
        <v>453</v>
      </c>
      <c r="B70" t="s">
        <v>313</v>
      </c>
      <c r="C70" t="s">
        <v>454</v>
      </c>
      <c r="D70" s="1">
        <v>19360</v>
      </c>
    </row>
    <row r="71" spans="1:5" x14ac:dyDescent="0.25">
      <c r="A71" t="s">
        <v>473</v>
      </c>
      <c r="B71" t="s">
        <v>474</v>
      </c>
      <c r="C71" t="s">
        <v>475</v>
      </c>
      <c r="D71" s="1">
        <v>4235</v>
      </c>
    </row>
    <row r="72" spans="1:5" x14ac:dyDescent="0.25">
      <c r="D72" s="20">
        <f>SUM(D68:D71)</f>
        <v>212028.3</v>
      </c>
      <c r="E72" s="11">
        <f>SUM(D72)</f>
        <v>212028.3</v>
      </c>
    </row>
    <row r="73" spans="1:5" x14ac:dyDescent="0.25">
      <c r="D73" s="21"/>
      <c r="E73" s="11"/>
    </row>
    <row r="74" spans="1:5" ht="15.75" x14ac:dyDescent="0.25">
      <c r="A74" s="2" t="s">
        <v>377</v>
      </c>
      <c r="B74" s="13"/>
      <c r="C74" s="13"/>
      <c r="D74" s="6" t="s">
        <v>376</v>
      </c>
    </row>
    <row r="75" spans="1:5" x14ac:dyDescent="0.25">
      <c r="A75" t="s">
        <v>124</v>
      </c>
      <c r="B75" t="s">
        <v>378</v>
      </c>
      <c r="C75" t="s">
        <v>41</v>
      </c>
      <c r="D75" s="1">
        <v>42350</v>
      </c>
      <c r="E75" s="11">
        <f>SUM(D75)</f>
        <v>42350</v>
      </c>
    </row>
    <row r="76" spans="1:5" x14ac:dyDescent="0.25">
      <c r="D76" s="1"/>
      <c r="E76" s="11"/>
    </row>
    <row r="77" spans="1:5" x14ac:dyDescent="0.25">
      <c r="D77" s="1"/>
      <c r="E77" s="11"/>
    </row>
    <row r="78" spans="1:5" ht="15.75" x14ac:dyDescent="0.25">
      <c r="A78" s="2" t="s">
        <v>379</v>
      </c>
      <c r="B78" s="10"/>
      <c r="C78" s="10"/>
      <c r="D78" s="6" t="s">
        <v>380</v>
      </c>
    </row>
    <row r="79" spans="1:5" x14ac:dyDescent="0.25">
      <c r="A79" t="s">
        <v>381</v>
      </c>
      <c r="B79" t="s">
        <v>382</v>
      </c>
      <c r="C79" t="s">
        <v>41</v>
      </c>
      <c r="D79" s="1">
        <v>12000</v>
      </c>
      <c r="E79" s="11"/>
    </row>
    <row r="80" spans="1:5" x14ac:dyDescent="0.25">
      <c r="A80" t="s">
        <v>383</v>
      </c>
      <c r="B80" t="s">
        <v>384</v>
      </c>
      <c r="C80" t="s">
        <v>385</v>
      </c>
      <c r="D80" s="1">
        <v>22000</v>
      </c>
    </row>
    <row r="81" spans="1:5" x14ac:dyDescent="0.25">
      <c r="A81" t="s">
        <v>386</v>
      </c>
      <c r="B81" t="s">
        <v>382</v>
      </c>
      <c r="C81" t="s">
        <v>41</v>
      </c>
      <c r="D81" s="1">
        <v>16000</v>
      </c>
    </row>
    <row r="82" spans="1:5" x14ac:dyDescent="0.25">
      <c r="A82" t="s">
        <v>668</v>
      </c>
      <c r="B82" t="s">
        <v>686</v>
      </c>
      <c r="C82" t="s">
        <v>687</v>
      </c>
      <c r="D82" s="1">
        <v>579294</v>
      </c>
    </row>
    <row r="83" spans="1:5" x14ac:dyDescent="0.25">
      <c r="A83" t="s">
        <v>670</v>
      </c>
      <c r="B83" t="s">
        <v>660</v>
      </c>
      <c r="C83" t="s">
        <v>655</v>
      </c>
      <c r="D83" s="1">
        <v>20000</v>
      </c>
    </row>
    <row r="84" spans="1:5" x14ac:dyDescent="0.25">
      <c r="A84" t="s">
        <v>11</v>
      </c>
      <c r="D84" s="20">
        <f>SUM(D79:D83)</f>
        <v>649294</v>
      </c>
      <c r="E84" s="11">
        <f>SUM(D84)</f>
        <v>649294</v>
      </c>
    </row>
    <row r="85" spans="1:5" x14ac:dyDescent="0.25">
      <c r="A85" s="10" t="s">
        <v>733</v>
      </c>
      <c r="D85" s="21"/>
      <c r="E85" s="11"/>
    </row>
    <row r="86" spans="1:5" x14ac:dyDescent="0.25">
      <c r="D86" s="21"/>
      <c r="E86" s="11"/>
    </row>
    <row r="87" spans="1:5" ht="15.75" x14ac:dyDescent="0.25">
      <c r="A87" s="2" t="s">
        <v>387</v>
      </c>
      <c r="B87" s="2"/>
      <c r="C87" s="2"/>
      <c r="D87" s="2" t="s">
        <v>388</v>
      </c>
    </row>
    <row r="88" spans="1:5" x14ac:dyDescent="0.25">
      <c r="A88" t="s">
        <v>389</v>
      </c>
      <c r="B88" t="s">
        <v>313</v>
      </c>
      <c r="C88" t="s">
        <v>41</v>
      </c>
      <c r="D88" s="1">
        <v>101640</v>
      </c>
    </row>
    <row r="89" spans="1:5" x14ac:dyDescent="0.25">
      <c r="A89" t="s">
        <v>390</v>
      </c>
      <c r="B89" t="s">
        <v>391</v>
      </c>
      <c r="C89" t="s">
        <v>41</v>
      </c>
      <c r="D89" s="1">
        <v>5082</v>
      </c>
    </row>
    <row r="90" spans="1:5" x14ac:dyDescent="0.25">
      <c r="A90" t="s">
        <v>453</v>
      </c>
      <c r="B90" t="s">
        <v>313</v>
      </c>
      <c r="C90" t="s">
        <v>454</v>
      </c>
      <c r="D90" s="1">
        <v>9559</v>
      </c>
    </row>
    <row r="91" spans="1:5" x14ac:dyDescent="0.25">
      <c r="A91" t="s">
        <v>533</v>
      </c>
      <c r="B91" t="s">
        <v>313</v>
      </c>
      <c r="C91" t="s">
        <v>534</v>
      </c>
      <c r="D91" s="1">
        <v>16940</v>
      </c>
    </row>
    <row r="92" spans="1:5" x14ac:dyDescent="0.25">
      <c r="A92" t="s">
        <v>571</v>
      </c>
      <c r="B92" t="s">
        <v>313</v>
      </c>
      <c r="C92" t="s">
        <v>534</v>
      </c>
      <c r="D92" s="1">
        <v>10890</v>
      </c>
    </row>
    <row r="93" spans="1:5" x14ac:dyDescent="0.25">
      <c r="A93" t="s">
        <v>576</v>
      </c>
      <c r="B93" t="s">
        <v>313</v>
      </c>
      <c r="C93" t="s">
        <v>577</v>
      </c>
      <c r="D93" s="1">
        <v>5082</v>
      </c>
    </row>
    <row r="94" spans="1:5" x14ac:dyDescent="0.25">
      <c r="A94" t="s">
        <v>617</v>
      </c>
      <c r="B94" t="s">
        <v>618</v>
      </c>
      <c r="C94" t="s">
        <v>41</v>
      </c>
      <c r="D94" s="1">
        <v>12100</v>
      </c>
    </row>
    <row r="95" spans="1:5" x14ac:dyDescent="0.25">
      <c r="A95" t="s">
        <v>619</v>
      </c>
      <c r="B95" t="s">
        <v>391</v>
      </c>
      <c r="C95" t="s">
        <v>41</v>
      </c>
      <c r="D95" s="1">
        <v>2541</v>
      </c>
    </row>
    <row r="96" spans="1:5" x14ac:dyDescent="0.25">
      <c r="A96" t="s">
        <v>628</v>
      </c>
      <c r="B96" t="s">
        <v>629</v>
      </c>
      <c r="C96" t="s">
        <v>500</v>
      </c>
      <c r="D96" s="1">
        <v>121</v>
      </c>
    </row>
    <row r="97" spans="1:5" x14ac:dyDescent="0.25">
      <c r="A97" t="s">
        <v>681</v>
      </c>
      <c r="B97" t="s">
        <v>682</v>
      </c>
      <c r="C97" t="s">
        <v>683</v>
      </c>
      <c r="D97" s="1">
        <v>500</v>
      </c>
    </row>
    <row r="98" spans="1:5" x14ac:dyDescent="0.25">
      <c r="A98" t="s">
        <v>691</v>
      </c>
      <c r="B98" t="s">
        <v>313</v>
      </c>
      <c r="C98" t="s">
        <v>41</v>
      </c>
      <c r="D98" s="1">
        <v>19360</v>
      </c>
    </row>
    <row r="99" spans="1:5" x14ac:dyDescent="0.25">
      <c r="A99" t="s">
        <v>701</v>
      </c>
      <c r="B99" t="s">
        <v>702</v>
      </c>
      <c r="C99" t="s">
        <v>703</v>
      </c>
      <c r="D99" s="1">
        <v>302.5</v>
      </c>
    </row>
    <row r="100" spans="1:5" x14ac:dyDescent="0.25">
      <c r="A100" t="s">
        <v>721</v>
      </c>
      <c r="B100" t="s">
        <v>561</v>
      </c>
      <c r="C100" t="s">
        <v>414</v>
      </c>
      <c r="D100" s="1">
        <v>2416479.96</v>
      </c>
    </row>
    <row r="101" spans="1:5" x14ac:dyDescent="0.25">
      <c r="A101" t="s">
        <v>722</v>
      </c>
      <c r="B101" t="s">
        <v>257</v>
      </c>
      <c r="C101" t="s">
        <v>723</v>
      </c>
      <c r="D101" s="1">
        <v>64130</v>
      </c>
    </row>
    <row r="102" spans="1:5" x14ac:dyDescent="0.25">
      <c r="A102" t="s">
        <v>11</v>
      </c>
      <c r="D102" s="20">
        <f>SUM(D88:D101)</f>
        <v>2664727.46</v>
      </c>
      <c r="E102" s="11">
        <f>SUM(D102)</f>
        <v>2664727.46</v>
      </c>
    </row>
    <row r="103" spans="1:5" x14ac:dyDescent="0.25">
      <c r="A103" s="10" t="s">
        <v>734</v>
      </c>
      <c r="D103" s="21"/>
      <c r="E103" s="11"/>
    </row>
    <row r="104" spans="1:5" ht="15.75" x14ac:dyDescent="0.25">
      <c r="A104" s="2" t="s">
        <v>502</v>
      </c>
      <c r="B104" s="2"/>
      <c r="C104" s="2"/>
      <c r="D104" s="2" t="s">
        <v>392</v>
      </c>
      <c r="E104" s="10"/>
    </row>
    <row r="105" spans="1:5" x14ac:dyDescent="0.25">
      <c r="A105" t="s">
        <v>393</v>
      </c>
      <c r="B105" t="s">
        <v>394</v>
      </c>
      <c r="C105" t="s">
        <v>395</v>
      </c>
      <c r="D105" s="1">
        <v>4235</v>
      </c>
      <c r="E105" s="10"/>
    </row>
    <row r="106" spans="1:5" x14ac:dyDescent="0.25">
      <c r="A106" s="22" t="s">
        <v>488</v>
      </c>
      <c r="B106" s="22" t="s">
        <v>486</v>
      </c>
      <c r="C106" t="s">
        <v>487</v>
      </c>
      <c r="D106" s="16">
        <v>5203</v>
      </c>
      <c r="E106" s="11"/>
    </row>
    <row r="107" spans="1:5" x14ac:dyDescent="0.25">
      <c r="A107" s="22" t="s">
        <v>566</v>
      </c>
      <c r="B107" s="22" t="s">
        <v>368</v>
      </c>
      <c r="C107" t="s">
        <v>41</v>
      </c>
      <c r="D107" s="16">
        <v>20000</v>
      </c>
      <c r="E107" s="11"/>
    </row>
    <row r="108" spans="1:5" x14ac:dyDescent="0.25">
      <c r="A108" s="22" t="s">
        <v>11</v>
      </c>
      <c r="D108" s="20">
        <f>SUM(D105:D107)</f>
        <v>29438</v>
      </c>
      <c r="E108" s="11">
        <f>SUM(D108)</f>
        <v>29438</v>
      </c>
    </row>
    <row r="109" spans="1:5" x14ac:dyDescent="0.25">
      <c r="A109" s="22"/>
      <c r="D109" s="21"/>
      <c r="E109" s="11"/>
    </row>
    <row r="110" spans="1:5" x14ac:dyDescent="0.25">
      <c r="D110" s="1"/>
      <c r="E110" s="10"/>
    </row>
    <row r="111" spans="1:5" ht="15.75" x14ac:dyDescent="0.25">
      <c r="A111" s="2" t="s">
        <v>396</v>
      </c>
      <c r="D111" s="6" t="s">
        <v>397</v>
      </c>
      <c r="E111" s="10"/>
    </row>
    <row r="112" spans="1:5" x14ac:dyDescent="0.25">
      <c r="A112" t="s">
        <v>398</v>
      </c>
      <c r="B112" t="s">
        <v>399</v>
      </c>
      <c r="C112" t="s">
        <v>41</v>
      </c>
      <c r="D112" s="1">
        <v>46000</v>
      </c>
      <c r="E112" s="11">
        <f>SUM(D112)</f>
        <v>46000</v>
      </c>
    </row>
    <row r="113" spans="1:5" x14ac:dyDescent="0.25">
      <c r="D113" s="1"/>
      <c r="E113" s="11"/>
    </row>
    <row r="114" spans="1:5" x14ac:dyDescent="0.25">
      <c r="D114" s="1"/>
      <c r="E114" s="10"/>
    </row>
    <row r="115" spans="1:5" ht="15.75" x14ac:dyDescent="0.25">
      <c r="A115" s="2" t="s">
        <v>400</v>
      </c>
      <c r="B115" s="2"/>
      <c r="C115" s="2"/>
      <c r="D115" s="6" t="s">
        <v>401</v>
      </c>
      <c r="E115" s="10"/>
    </row>
    <row r="116" spans="1:5" x14ac:dyDescent="0.25">
      <c r="A116" t="s">
        <v>402</v>
      </c>
      <c r="B116" t="s">
        <v>313</v>
      </c>
      <c r="C116" t="s">
        <v>41</v>
      </c>
      <c r="D116" s="1">
        <v>59290</v>
      </c>
      <c r="E116" s="11">
        <f>SUM(D116)</f>
        <v>59290</v>
      </c>
    </row>
    <row r="117" spans="1:5" x14ac:dyDescent="0.25">
      <c r="D117" s="1"/>
      <c r="E117" s="11"/>
    </row>
    <row r="118" spans="1:5" x14ac:dyDescent="0.25">
      <c r="D118" s="1"/>
      <c r="E118" s="10"/>
    </row>
    <row r="119" spans="1:5" ht="15.75" x14ac:dyDescent="0.25">
      <c r="A119" s="2" t="s">
        <v>403</v>
      </c>
      <c r="B119" s="2"/>
      <c r="C119" s="2"/>
      <c r="D119" s="6" t="s">
        <v>404</v>
      </c>
    </row>
    <row r="120" spans="1:5" x14ac:dyDescent="0.25">
      <c r="A120" t="s">
        <v>405</v>
      </c>
      <c r="B120" t="s">
        <v>406</v>
      </c>
      <c r="C120" t="s">
        <v>407</v>
      </c>
      <c r="D120" s="1">
        <v>4356</v>
      </c>
      <c r="E120" s="11"/>
    </row>
    <row r="121" spans="1:5" x14ac:dyDescent="0.25">
      <c r="A121" t="s">
        <v>408</v>
      </c>
      <c r="B121" t="s">
        <v>313</v>
      </c>
      <c r="C121" t="s">
        <v>41</v>
      </c>
      <c r="D121" s="1">
        <v>193600</v>
      </c>
    </row>
    <row r="122" spans="1:5" x14ac:dyDescent="0.25">
      <c r="A122" t="s">
        <v>464</v>
      </c>
      <c r="B122" t="s">
        <v>313</v>
      </c>
      <c r="C122" t="s">
        <v>41</v>
      </c>
      <c r="D122" s="1">
        <v>181500</v>
      </c>
    </row>
    <row r="123" spans="1:5" x14ac:dyDescent="0.25">
      <c r="A123" t="s">
        <v>466</v>
      </c>
      <c r="B123" t="s">
        <v>467</v>
      </c>
      <c r="C123" s="32" t="s">
        <v>41</v>
      </c>
      <c r="D123" s="1">
        <v>60282</v>
      </c>
    </row>
    <row r="124" spans="1:5" x14ac:dyDescent="0.25">
      <c r="A124" t="s">
        <v>472</v>
      </c>
      <c r="B124" t="s">
        <v>391</v>
      </c>
      <c r="C124" s="32" t="s">
        <v>501</v>
      </c>
      <c r="D124" s="1">
        <v>4235</v>
      </c>
    </row>
    <row r="125" spans="1:5" x14ac:dyDescent="0.25">
      <c r="A125" t="s">
        <v>11</v>
      </c>
      <c r="D125" s="20">
        <f>SUM(D120:D124)</f>
        <v>443973</v>
      </c>
      <c r="E125" s="11">
        <f>SUM(D125)</f>
        <v>443973</v>
      </c>
    </row>
    <row r="126" spans="1:5" x14ac:dyDescent="0.25">
      <c r="D126" s="21"/>
      <c r="E126" s="11"/>
    </row>
    <row r="127" spans="1:5" ht="15.75" x14ac:dyDescent="0.25">
      <c r="A127" s="2" t="s">
        <v>415</v>
      </c>
      <c r="B127" s="2"/>
      <c r="C127" s="2"/>
      <c r="D127" s="2" t="s">
        <v>416</v>
      </c>
      <c r="E127" s="22"/>
    </row>
    <row r="128" spans="1:5" x14ac:dyDescent="0.25">
      <c r="A128" t="s">
        <v>417</v>
      </c>
      <c r="B128" t="s">
        <v>418</v>
      </c>
      <c r="C128" t="s">
        <v>41</v>
      </c>
      <c r="D128" s="1">
        <v>58080</v>
      </c>
      <c r="E128" s="11">
        <f>SUM(D128)</f>
        <v>58080</v>
      </c>
    </row>
    <row r="129" spans="1:5" x14ac:dyDescent="0.25">
      <c r="D129" s="1"/>
      <c r="E129" s="11"/>
    </row>
    <row r="130" spans="1:5" x14ac:dyDescent="0.25">
      <c r="D130" s="37"/>
      <c r="E130" s="11"/>
    </row>
    <row r="131" spans="1:5" ht="15.75" x14ac:dyDescent="0.25">
      <c r="A131" s="2" t="s">
        <v>644</v>
      </c>
      <c r="B131" s="2"/>
      <c r="C131" s="2"/>
      <c r="D131" s="2" t="s">
        <v>421</v>
      </c>
    </row>
    <row r="132" spans="1:5" x14ac:dyDescent="0.25">
      <c r="A132" s="22" t="s">
        <v>423</v>
      </c>
      <c r="B132" s="22" t="s">
        <v>424</v>
      </c>
      <c r="C132" s="22" t="s">
        <v>425</v>
      </c>
      <c r="D132" s="36">
        <v>5500</v>
      </c>
    </row>
    <row r="133" spans="1:5" x14ac:dyDescent="0.25">
      <c r="A133" t="s">
        <v>422</v>
      </c>
      <c r="B133" t="s">
        <v>424</v>
      </c>
      <c r="C133" t="s">
        <v>426</v>
      </c>
      <c r="D133" s="1">
        <v>46000</v>
      </c>
    </row>
    <row r="134" spans="1:5" x14ac:dyDescent="0.25">
      <c r="A134" t="s">
        <v>468</v>
      </c>
      <c r="B134" t="s">
        <v>424</v>
      </c>
      <c r="C134" t="s">
        <v>41</v>
      </c>
      <c r="D134" s="1">
        <v>27000</v>
      </c>
    </row>
    <row r="135" spans="1:5" x14ac:dyDescent="0.25">
      <c r="A135" t="s">
        <v>508</v>
      </c>
      <c r="B135" t="s">
        <v>313</v>
      </c>
      <c r="C135" t="s">
        <v>509</v>
      </c>
      <c r="D135" s="1">
        <v>39930</v>
      </c>
    </row>
    <row r="136" spans="1:5" x14ac:dyDescent="0.25">
      <c r="A136" t="s">
        <v>535</v>
      </c>
      <c r="B136" t="s">
        <v>424</v>
      </c>
      <c r="C136" t="s">
        <v>536</v>
      </c>
      <c r="D136" s="1">
        <v>1500</v>
      </c>
    </row>
    <row r="137" spans="1:5" x14ac:dyDescent="0.25">
      <c r="A137" t="s">
        <v>545</v>
      </c>
      <c r="B137" t="s">
        <v>424</v>
      </c>
      <c r="C137" t="s">
        <v>546</v>
      </c>
      <c r="D137" s="1">
        <v>22000</v>
      </c>
    </row>
    <row r="138" spans="1:5" x14ac:dyDescent="0.25">
      <c r="A138" t="s">
        <v>569</v>
      </c>
      <c r="B138" t="s">
        <v>424</v>
      </c>
      <c r="C138" t="s">
        <v>570</v>
      </c>
      <c r="D138" s="1">
        <v>2500</v>
      </c>
    </row>
    <row r="139" spans="1:5" x14ac:dyDescent="0.25">
      <c r="A139" t="s">
        <v>634</v>
      </c>
      <c r="B139" t="s">
        <v>424</v>
      </c>
      <c r="C139" t="s">
        <v>635</v>
      </c>
      <c r="D139" s="1">
        <v>1500</v>
      </c>
    </row>
    <row r="140" spans="1:5" x14ac:dyDescent="0.25">
      <c r="A140" t="s">
        <v>643</v>
      </c>
      <c r="B140" t="s">
        <v>424</v>
      </c>
      <c r="C140" t="s">
        <v>635</v>
      </c>
      <c r="D140" s="1">
        <v>4500</v>
      </c>
    </row>
    <row r="141" spans="1:5" x14ac:dyDescent="0.25">
      <c r="A141" t="s">
        <v>650</v>
      </c>
      <c r="B141" t="s">
        <v>639</v>
      </c>
      <c r="C141" t="s">
        <v>651</v>
      </c>
      <c r="D141" s="1">
        <v>1570363</v>
      </c>
    </row>
    <row r="142" spans="1:5" x14ac:dyDescent="0.25">
      <c r="A142" t="s">
        <v>652</v>
      </c>
      <c r="B142" t="s">
        <v>639</v>
      </c>
      <c r="C142" t="s">
        <v>651</v>
      </c>
      <c r="D142" s="1">
        <v>97214</v>
      </c>
    </row>
    <row r="143" spans="1:5" x14ac:dyDescent="0.25">
      <c r="A143" t="s">
        <v>656</v>
      </c>
      <c r="B143" t="s">
        <v>257</v>
      </c>
      <c r="C143" t="s">
        <v>655</v>
      </c>
      <c r="D143" s="1">
        <v>48400</v>
      </c>
    </row>
    <row r="144" spans="1:5" x14ac:dyDescent="0.25">
      <c r="A144" t="s">
        <v>11</v>
      </c>
      <c r="D144" s="20">
        <f>SUM(D132:D143)</f>
        <v>1866407</v>
      </c>
      <c r="E144" s="11">
        <f>SUM(D144)</f>
        <v>1866407</v>
      </c>
    </row>
    <row r="145" spans="1:5" x14ac:dyDescent="0.25">
      <c r="A145" s="10" t="s">
        <v>735</v>
      </c>
      <c r="D145" s="21"/>
      <c r="E145" s="11"/>
    </row>
    <row r="146" spans="1:5" x14ac:dyDescent="0.25">
      <c r="D146" s="21"/>
      <c r="E146" s="11"/>
    </row>
    <row r="147" spans="1:5" ht="15.75" x14ac:dyDescent="0.25">
      <c r="A147" s="2" t="s">
        <v>427</v>
      </c>
      <c r="B147" s="2"/>
      <c r="C147" s="2"/>
      <c r="D147" s="6" t="s">
        <v>428</v>
      </c>
    </row>
    <row r="148" spans="1:5" x14ac:dyDescent="0.25">
      <c r="A148" s="22" t="s">
        <v>429</v>
      </c>
      <c r="B148" s="22" t="s">
        <v>430</v>
      </c>
      <c r="C148" s="22" t="s">
        <v>431</v>
      </c>
      <c r="D148" s="16">
        <v>27258.880000000001</v>
      </c>
    </row>
    <row r="149" spans="1:5" x14ac:dyDescent="0.25">
      <c r="A149" s="22" t="s">
        <v>432</v>
      </c>
      <c r="B149" t="s">
        <v>418</v>
      </c>
      <c r="C149" t="s">
        <v>41</v>
      </c>
      <c r="D149" s="21">
        <v>84700</v>
      </c>
    </row>
    <row r="150" spans="1:5" x14ac:dyDescent="0.25">
      <c r="A150" s="22" t="s">
        <v>11</v>
      </c>
      <c r="D150" s="20">
        <f>SUM(D148:D149)</f>
        <v>111958.88</v>
      </c>
      <c r="E150" s="11">
        <f>SUM(D150)</f>
        <v>111958.88</v>
      </c>
    </row>
    <row r="151" spans="1:5" x14ac:dyDescent="0.25">
      <c r="A151" s="22"/>
      <c r="D151" s="21"/>
      <c r="E151" s="11"/>
    </row>
    <row r="152" spans="1:5" ht="15.75" x14ac:dyDescent="0.25">
      <c r="A152" s="2" t="s">
        <v>451</v>
      </c>
      <c r="B152" s="2"/>
      <c r="C152" s="2"/>
      <c r="D152" s="6" t="s">
        <v>439</v>
      </c>
    </row>
    <row r="153" spans="1:5" x14ac:dyDescent="0.25">
      <c r="A153" t="s">
        <v>440</v>
      </c>
      <c r="B153" t="s">
        <v>424</v>
      </c>
      <c r="C153" t="s">
        <v>425</v>
      </c>
      <c r="D153" s="1">
        <v>21000</v>
      </c>
      <c r="E153" s="11"/>
    </row>
    <row r="154" spans="1:5" x14ac:dyDescent="0.25">
      <c r="A154" t="s">
        <v>465</v>
      </c>
      <c r="B154" t="s">
        <v>424</v>
      </c>
      <c r="C154" t="s">
        <v>41</v>
      </c>
      <c r="D154" s="1">
        <v>107500</v>
      </c>
      <c r="E154" s="10"/>
    </row>
    <row r="155" spans="1:5" x14ac:dyDescent="0.25">
      <c r="A155" t="s">
        <v>11</v>
      </c>
      <c r="D155" s="20">
        <f>SUM(D153:D154)</f>
        <v>128500</v>
      </c>
      <c r="E155" s="11">
        <f>SUM(D155)</f>
        <v>128500</v>
      </c>
    </row>
    <row r="156" spans="1:5" ht="15.75" x14ac:dyDescent="0.25">
      <c r="A156" s="2" t="s">
        <v>452</v>
      </c>
      <c r="B156" s="2"/>
      <c r="D156" s="6" t="s">
        <v>441</v>
      </c>
      <c r="E156" s="10"/>
    </row>
    <row r="157" spans="1:5" x14ac:dyDescent="0.25">
      <c r="A157" s="22" t="s">
        <v>442</v>
      </c>
      <c r="B157" s="22" t="s">
        <v>424</v>
      </c>
      <c r="C157" t="s">
        <v>443</v>
      </c>
      <c r="D157" s="1">
        <v>6000</v>
      </c>
      <c r="E157" s="11"/>
    </row>
    <row r="158" spans="1:5" x14ac:dyDescent="0.25">
      <c r="A158" s="22" t="s">
        <v>465</v>
      </c>
      <c r="B158" s="22" t="s">
        <v>424</v>
      </c>
      <c r="C158" t="s">
        <v>41</v>
      </c>
      <c r="D158" s="1">
        <v>107500</v>
      </c>
      <c r="E158" s="11"/>
    </row>
    <row r="159" spans="1:5" x14ac:dyDescent="0.25">
      <c r="A159" s="22" t="s">
        <v>11</v>
      </c>
      <c r="B159" s="22"/>
      <c r="D159" s="20">
        <f>SUM(D157:D158)</f>
        <v>113500</v>
      </c>
      <c r="E159" s="11">
        <f>SUM(D159)</f>
        <v>113500</v>
      </c>
    </row>
    <row r="160" spans="1:5" x14ac:dyDescent="0.25">
      <c r="A160" s="22"/>
      <c r="B160" s="22"/>
      <c r="D160" s="16"/>
      <c r="E160" s="11"/>
    </row>
    <row r="161" spans="1:5" ht="15.75" x14ac:dyDescent="0.25">
      <c r="A161" s="2" t="s">
        <v>489</v>
      </c>
      <c r="B161" s="22"/>
      <c r="D161" s="18" t="s">
        <v>490</v>
      </c>
      <c r="E161" s="11"/>
    </row>
    <row r="162" spans="1:5" x14ac:dyDescent="0.25">
      <c r="A162" s="22" t="s">
        <v>491</v>
      </c>
      <c r="B162" s="22" t="s">
        <v>313</v>
      </c>
      <c r="C162" t="s">
        <v>41</v>
      </c>
      <c r="D162" s="16">
        <v>36300</v>
      </c>
      <c r="E162" s="11"/>
    </row>
    <row r="163" spans="1:5" x14ac:dyDescent="0.25">
      <c r="A163" s="22" t="s">
        <v>680</v>
      </c>
      <c r="B163" s="22" t="s">
        <v>313</v>
      </c>
      <c r="C163" t="s">
        <v>426</v>
      </c>
      <c r="D163" s="16">
        <v>6050</v>
      </c>
      <c r="E163" s="11"/>
    </row>
    <row r="164" spans="1:5" x14ac:dyDescent="0.25">
      <c r="A164" s="22" t="s">
        <v>697</v>
      </c>
      <c r="B164" s="22" t="s">
        <v>313</v>
      </c>
      <c r="C164" t="s">
        <v>534</v>
      </c>
      <c r="D164" s="16">
        <v>14278</v>
      </c>
      <c r="E164" s="11"/>
    </row>
    <row r="165" spans="1:5" x14ac:dyDescent="0.25">
      <c r="A165" s="22"/>
      <c r="B165" s="22"/>
      <c r="D165" s="23">
        <f>SUM(D162:D164)</f>
        <v>56628</v>
      </c>
      <c r="E165" s="11">
        <f>SUM(D165)</f>
        <v>56628</v>
      </c>
    </row>
    <row r="166" spans="1:5" x14ac:dyDescent="0.25">
      <c r="A166" s="22"/>
      <c r="B166" s="22"/>
      <c r="D166" s="16"/>
      <c r="E166" s="11"/>
    </row>
    <row r="167" spans="1:5" x14ac:dyDescent="0.25">
      <c r="A167" s="28"/>
      <c r="B167" s="22"/>
      <c r="D167" s="16"/>
      <c r="E167" s="11"/>
    </row>
    <row r="168" spans="1:5" ht="15.75" x14ac:dyDescent="0.25">
      <c r="A168" s="2" t="s">
        <v>564</v>
      </c>
      <c r="C168" s="30"/>
      <c r="D168" s="11" t="s">
        <v>565</v>
      </c>
    </row>
    <row r="169" spans="1:5" ht="15.75" x14ac:dyDescent="0.25">
      <c r="A169" s="59" t="s">
        <v>742</v>
      </c>
      <c r="C169" s="30"/>
      <c r="D169" s="11"/>
    </row>
    <row r="170" spans="1:5" x14ac:dyDescent="0.25">
      <c r="A170" t="s">
        <v>562</v>
      </c>
      <c r="B170" t="s">
        <v>561</v>
      </c>
      <c r="C170" s="30" t="s">
        <v>563</v>
      </c>
      <c r="D170" s="1">
        <v>39842.879999999997</v>
      </c>
    </row>
    <row r="171" spans="1:5" x14ac:dyDescent="0.25">
      <c r="A171" t="s">
        <v>661</v>
      </c>
      <c r="B171" t="s">
        <v>662</v>
      </c>
      <c r="C171" s="30" t="s">
        <v>600</v>
      </c>
      <c r="D171" s="1">
        <v>38720</v>
      </c>
    </row>
    <row r="172" spans="1:5" x14ac:dyDescent="0.25">
      <c r="A172" t="s">
        <v>663</v>
      </c>
      <c r="B172" t="s">
        <v>662</v>
      </c>
      <c r="C172" s="30" t="s">
        <v>664</v>
      </c>
      <c r="D172" s="1">
        <v>15730</v>
      </c>
    </row>
    <row r="173" spans="1:5" x14ac:dyDescent="0.25">
      <c r="A173" t="s">
        <v>713</v>
      </c>
      <c r="B173" t="s">
        <v>714</v>
      </c>
      <c r="C173" s="30" t="s">
        <v>715</v>
      </c>
      <c r="D173" s="1">
        <v>83490</v>
      </c>
    </row>
    <row r="174" spans="1:5" x14ac:dyDescent="0.25">
      <c r="A174" t="s">
        <v>718</v>
      </c>
      <c r="B174" t="s">
        <v>662</v>
      </c>
      <c r="C174" s="30" t="s">
        <v>273</v>
      </c>
      <c r="D174" s="1">
        <v>53167.4</v>
      </c>
    </row>
    <row r="175" spans="1:5" x14ac:dyDescent="0.25">
      <c r="A175" t="s">
        <v>719</v>
      </c>
      <c r="B175" t="s">
        <v>257</v>
      </c>
      <c r="C175" s="30" t="s">
        <v>720</v>
      </c>
      <c r="D175" s="1">
        <v>48315.3</v>
      </c>
    </row>
    <row r="176" spans="1:5" x14ac:dyDescent="0.25">
      <c r="A176" t="s">
        <v>11</v>
      </c>
      <c r="D176" s="20">
        <f>SUM(D170:D175)</f>
        <v>279265.58</v>
      </c>
      <c r="E176" s="11">
        <f>SUM(D176)</f>
        <v>279265.58</v>
      </c>
    </row>
    <row r="177" spans="1:5" x14ac:dyDescent="0.25">
      <c r="D177" s="21"/>
      <c r="E177" s="11"/>
    </row>
    <row r="178" spans="1:5" ht="15.75" x14ac:dyDescent="0.25">
      <c r="A178" s="2" t="s">
        <v>624</v>
      </c>
      <c r="B178" s="10"/>
      <c r="C178" s="10"/>
      <c r="D178" s="33" t="s">
        <v>567</v>
      </c>
      <c r="E178" s="11"/>
    </row>
    <row r="179" spans="1:5" x14ac:dyDescent="0.25">
      <c r="A179" t="s">
        <v>568</v>
      </c>
      <c r="B179" t="s">
        <v>424</v>
      </c>
      <c r="C179" t="s">
        <v>41</v>
      </c>
      <c r="D179" s="21">
        <v>55000</v>
      </c>
      <c r="E179" s="11">
        <v>0</v>
      </c>
    </row>
    <row r="180" spans="1:5" x14ac:dyDescent="0.25">
      <c r="A180" s="28" t="s">
        <v>573</v>
      </c>
      <c r="B180" s="22" t="s">
        <v>424</v>
      </c>
      <c r="C180" t="s">
        <v>41</v>
      </c>
      <c r="D180" s="16">
        <v>33000</v>
      </c>
      <c r="E180" s="11">
        <f>D179+D180</f>
        <v>88000</v>
      </c>
    </row>
    <row r="181" spans="1:5" x14ac:dyDescent="0.25">
      <c r="A181" s="28"/>
      <c r="B181" s="22"/>
      <c r="D181" s="23">
        <f>SUM(D179:D180)</f>
        <v>88000</v>
      </c>
      <c r="E181" s="11"/>
    </row>
    <row r="182" spans="1:5" x14ac:dyDescent="0.25">
      <c r="A182" s="28"/>
      <c r="B182" s="22"/>
      <c r="D182" s="16"/>
      <c r="E182" s="11"/>
    </row>
    <row r="183" spans="1:5" ht="15.75" x14ac:dyDescent="0.25">
      <c r="A183" s="2" t="s">
        <v>649</v>
      </c>
      <c r="B183" s="22"/>
      <c r="D183" s="33" t="s">
        <v>653</v>
      </c>
      <c r="E183" s="11"/>
    </row>
    <row r="184" spans="1:5" x14ac:dyDescent="0.25">
      <c r="A184" s="28" t="s">
        <v>636</v>
      </c>
      <c r="B184" s="22" t="s">
        <v>637</v>
      </c>
      <c r="C184" t="s">
        <v>638</v>
      </c>
      <c r="D184" s="16">
        <v>270495.5</v>
      </c>
      <c r="E184" s="11">
        <f>SUM(D184)+D185</f>
        <v>275595.5</v>
      </c>
    </row>
    <row r="185" spans="1:5" x14ac:dyDescent="0.25">
      <c r="A185" s="28" t="s">
        <v>657</v>
      </c>
      <c r="B185" s="22" t="s">
        <v>658</v>
      </c>
      <c r="C185" t="s">
        <v>659</v>
      </c>
      <c r="D185" s="16">
        <v>5100</v>
      </c>
      <c r="E185" s="11"/>
    </row>
    <row r="186" spans="1:5" x14ac:dyDescent="0.25">
      <c r="A186" s="28"/>
      <c r="B186" s="22"/>
      <c r="D186" s="23">
        <f>SUM(D184:D185)</f>
        <v>275595.5</v>
      </c>
      <c r="E186" s="11"/>
    </row>
    <row r="187" spans="1:5" x14ac:dyDescent="0.25">
      <c r="A187" s="54" t="s">
        <v>738</v>
      </c>
      <c r="B187" s="22"/>
      <c r="D187" s="16"/>
      <c r="E187" s="11"/>
    </row>
    <row r="188" spans="1:5" x14ac:dyDescent="0.25">
      <c r="A188" s="54"/>
      <c r="B188" s="22"/>
      <c r="D188" s="16"/>
      <c r="E188" s="11"/>
    </row>
    <row r="189" spans="1:5" ht="15.75" x14ac:dyDescent="0.25">
      <c r="A189" s="2" t="s">
        <v>717</v>
      </c>
      <c r="B189" s="22"/>
      <c r="D189" s="18" t="s">
        <v>579</v>
      </c>
      <c r="E189" s="11"/>
    </row>
    <row r="190" spans="1:5" x14ac:dyDescent="0.25">
      <c r="A190" s="28" t="s">
        <v>580</v>
      </c>
      <c r="B190" s="22" t="s">
        <v>424</v>
      </c>
      <c r="C190" t="s">
        <v>581</v>
      </c>
      <c r="D190" s="16">
        <v>46000</v>
      </c>
      <c r="E190" s="11">
        <f>SUM(D190)</f>
        <v>46000</v>
      </c>
    </row>
    <row r="191" spans="1:5" x14ac:dyDescent="0.25">
      <c r="A191" s="28"/>
      <c r="B191" s="22"/>
      <c r="D191" s="16"/>
      <c r="E191" s="11"/>
    </row>
    <row r="192" spans="1:5" x14ac:dyDescent="0.25">
      <c r="A192" s="28"/>
      <c r="B192" s="22"/>
      <c r="D192" s="16"/>
      <c r="E192" s="11"/>
    </row>
    <row r="193" spans="1:5" ht="15.75" x14ac:dyDescent="0.25">
      <c r="A193" s="2" t="s">
        <v>583</v>
      </c>
      <c r="B193" s="22"/>
      <c r="D193" s="18" t="s">
        <v>582</v>
      </c>
      <c r="E193" s="11"/>
    </row>
    <row r="194" spans="1:5" x14ac:dyDescent="0.25">
      <c r="A194" s="28" t="s">
        <v>584</v>
      </c>
      <c r="B194" s="22" t="s">
        <v>585</v>
      </c>
      <c r="C194" t="s">
        <v>41</v>
      </c>
      <c r="D194" s="16">
        <v>36000</v>
      </c>
      <c r="E194" s="11">
        <f>SUM(D194)</f>
        <v>36000</v>
      </c>
    </row>
    <row r="195" spans="1:5" x14ac:dyDescent="0.25">
      <c r="A195" s="28"/>
      <c r="B195" s="22"/>
      <c r="D195" s="16"/>
      <c r="E195" s="11"/>
    </row>
    <row r="196" spans="1:5" ht="15.75" x14ac:dyDescent="0.25">
      <c r="A196" s="2" t="s">
        <v>597</v>
      </c>
      <c r="B196" s="2"/>
      <c r="C196" s="2"/>
      <c r="D196" s="6" t="s">
        <v>598</v>
      </c>
      <c r="E196" s="10"/>
    </row>
    <row r="197" spans="1:5" x14ac:dyDescent="0.25">
      <c r="A197" s="22" t="s">
        <v>599</v>
      </c>
      <c r="B197" s="22" t="s">
        <v>601</v>
      </c>
      <c r="C197" s="22" t="s">
        <v>600</v>
      </c>
      <c r="D197" s="36">
        <v>118880</v>
      </c>
      <c r="E197" s="10"/>
    </row>
    <row r="198" spans="1:5" x14ac:dyDescent="0.25">
      <c r="A198" s="22" t="s">
        <v>602</v>
      </c>
      <c r="B198" t="s">
        <v>601</v>
      </c>
      <c r="C198" t="s">
        <v>600</v>
      </c>
      <c r="D198" s="21">
        <v>19360</v>
      </c>
      <c r="E198" s="10"/>
    </row>
    <row r="199" spans="1:5" x14ac:dyDescent="0.25">
      <c r="A199" t="s">
        <v>11</v>
      </c>
      <c r="D199" s="20">
        <f>SUM(D197:D198)</f>
        <v>138240</v>
      </c>
      <c r="E199" s="11">
        <f>SUM(D199)</f>
        <v>138240</v>
      </c>
    </row>
    <row r="200" spans="1:5" x14ac:dyDescent="0.25">
      <c r="D200" s="21"/>
      <c r="E200" s="11"/>
    </row>
    <row r="201" spans="1:5" x14ac:dyDescent="0.25">
      <c r="D201" s="21"/>
      <c r="E201" s="11"/>
    </row>
    <row r="202" spans="1:5" x14ac:dyDescent="0.25">
      <c r="A202" s="56"/>
      <c r="B202" s="55"/>
      <c r="C202" s="29"/>
      <c r="D202" s="16"/>
      <c r="E202" s="11"/>
    </row>
    <row r="203" spans="1:5" x14ac:dyDescent="0.25">
      <c r="A203" s="58"/>
      <c r="B203" s="55"/>
      <c r="C203" s="29"/>
      <c r="D203" s="16"/>
      <c r="E203" s="11"/>
    </row>
    <row r="204" spans="1:5" ht="15.75" x14ac:dyDescent="0.25">
      <c r="A204" s="2" t="s">
        <v>608</v>
      </c>
      <c r="B204" s="56"/>
      <c r="C204" s="57"/>
      <c r="D204" s="6" t="s">
        <v>609</v>
      </c>
    </row>
    <row r="205" spans="1:5" x14ac:dyDescent="0.25">
      <c r="A205" s="22" t="s">
        <v>610</v>
      </c>
      <c r="B205" t="s">
        <v>611</v>
      </c>
      <c r="C205" t="s">
        <v>41</v>
      </c>
      <c r="D205" s="1">
        <v>67760</v>
      </c>
    </row>
    <row r="206" spans="1:5" x14ac:dyDescent="0.25">
      <c r="A206" s="22" t="s">
        <v>621</v>
      </c>
      <c r="B206" t="s">
        <v>622</v>
      </c>
      <c r="C206" t="s">
        <v>623</v>
      </c>
      <c r="D206" s="1">
        <v>15000</v>
      </c>
    </row>
    <row r="207" spans="1:5" x14ac:dyDescent="0.25">
      <c r="A207" t="s">
        <v>11</v>
      </c>
      <c r="C207" s="30"/>
      <c r="D207" s="20">
        <f>SUM(D205:D206)</f>
        <v>82760</v>
      </c>
      <c r="E207" s="11">
        <f>SUM(D207)</f>
        <v>82760</v>
      </c>
    </row>
    <row r="208" spans="1:5" x14ac:dyDescent="0.25">
      <c r="C208" s="30"/>
      <c r="D208" s="21"/>
      <c r="E208" s="11"/>
    </row>
    <row r="209" spans="1:5" x14ac:dyDescent="0.25">
      <c r="C209" s="30"/>
      <c r="D209" s="21"/>
      <c r="E209" s="11"/>
    </row>
    <row r="210" spans="1:5" ht="15.75" x14ac:dyDescent="0.25">
      <c r="A210" s="2" t="s">
        <v>640</v>
      </c>
      <c r="C210" s="30"/>
      <c r="D210" s="18" t="s">
        <v>630</v>
      </c>
      <c r="E210" s="11"/>
    </row>
    <row r="211" spans="1:5" x14ac:dyDescent="0.25">
      <c r="A211" t="s">
        <v>641</v>
      </c>
      <c r="B211" t="s">
        <v>642</v>
      </c>
      <c r="C211" s="30" t="s">
        <v>41</v>
      </c>
      <c r="D211" s="21">
        <v>605000</v>
      </c>
      <c r="E211" s="11">
        <f>SUM(D211)+D212</f>
        <v>665500</v>
      </c>
    </row>
    <row r="212" spans="1:5" x14ac:dyDescent="0.25">
      <c r="A212" t="s">
        <v>704</v>
      </c>
      <c r="B212" t="s">
        <v>642</v>
      </c>
      <c r="C212" s="30" t="s">
        <v>705</v>
      </c>
      <c r="D212" s="21">
        <v>60500</v>
      </c>
      <c r="E212" s="11"/>
    </row>
    <row r="213" spans="1:5" x14ac:dyDescent="0.25">
      <c r="C213" s="30"/>
      <c r="D213" s="21"/>
      <c r="E213" s="11"/>
    </row>
    <row r="214" spans="1:5" ht="15.75" x14ac:dyDescent="0.25">
      <c r="A214" s="2" t="s">
        <v>677</v>
      </c>
      <c r="C214" s="30"/>
      <c r="D214" s="18" t="s">
        <v>678</v>
      </c>
      <c r="E214" s="11"/>
    </row>
    <row r="215" spans="1:5" x14ac:dyDescent="0.25">
      <c r="A215" s="22" t="s">
        <v>680</v>
      </c>
      <c r="B215" t="s">
        <v>313</v>
      </c>
      <c r="C215" s="30" t="s">
        <v>426</v>
      </c>
      <c r="D215" s="16">
        <v>6050</v>
      </c>
      <c r="E215" s="11"/>
    </row>
    <row r="216" spans="1:5" x14ac:dyDescent="0.25">
      <c r="A216" s="22" t="s">
        <v>689</v>
      </c>
      <c r="B216" t="s">
        <v>391</v>
      </c>
      <c r="C216" s="30" t="s">
        <v>690</v>
      </c>
      <c r="D216" s="16">
        <v>5566</v>
      </c>
      <c r="E216" s="11"/>
    </row>
    <row r="217" spans="1:5" x14ac:dyDescent="0.25">
      <c r="A217" t="s">
        <v>679</v>
      </c>
      <c r="B217" t="s">
        <v>313</v>
      </c>
      <c r="C217" s="30" t="s">
        <v>41</v>
      </c>
      <c r="D217" s="21">
        <v>29040</v>
      </c>
      <c r="E217" s="11">
        <f>D215+D216+D217</f>
        <v>40656</v>
      </c>
    </row>
    <row r="218" spans="1:5" x14ac:dyDescent="0.25">
      <c r="C218" s="30"/>
      <c r="D218" s="21"/>
      <c r="E218" s="11"/>
    </row>
    <row r="219" spans="1:5" ht="15.75" x14ac:dyDescent="0.25">
      <c r="A219" s="2"/>
      <c r="C219" s="30"/>
      <c r="D219" s="21"/>
      <c r="E219" s="11"/>
    </row>
    <row r="220" spans="1:5" ht="15.75" x14ac:dyDescent="0.25">
      <c r="A220" s="2" t="s">
        <v>693</v>
      </c>
      <c r="C220" s="30"/>
      <c r="D220" s="18" t="s">
        <v>694</v>
      </c>
      <c r="E220" s="11"/>
    </row>
    <row r="221" spans="1:5" ht="15.75" x14ac:dyDescent="0.25">
      <c r="A221" s="13" t="s">
        <v>695</v>
      </c>
      <c r="B221" t="s">
        <v>313</v>
      </c>
      <c r="C221" s="30" t="s">
        <v>696</v>
      </c>
      <c r="D221" s="21">
        <v>39930</v>
      </c>
      <c r="E221" s="11">
        <f>SUM(D221)</f>
        <v>39930</v>
      </c>
    </row>
    <row r="222" spans="1:5" ht="15.75" x14ac:dyDescent="0.25">
      <c r="A222" s="13"/>
      <c r="C222" s="30"/>
      <c r="D222" s="21"/>
      <c r="E222" s="11"/>
    </row>
    <row r="223" spans="1:5" ht="15.75" x14ac:dyDescent="0.25">
      <c r="A223" s="2" t="s">
        <v>745</v>
      </c>
      <c r="C223" s="30"/>
      <c r="D223" s="18" t="s">
        <v>746</v>
      </c>
      <c r="E223" s="11"/>
    </row>
    <row r="224" spans="1:5" ht="15.75" x14ac:dyDescent="0.25">
      <c r="A224" s="13" t="s">
        <v>747</v>
      </c>
      <c r="B224" t="s">
        <v>748</v>
      </c>
      <c r="C224" s="30" t="s">
        <v>327</v>
      </c>
      <c r="D224" s="21">
        <v>17908</v>
      </c>
      <c r="E224" s="11"/>
    </row>
    <row r="225" spans="1:5" ht="15.75" x14ac:dyDescent="0.25">
      <c r="A225" s="13"/>
      <c r="C225" s="30"/>
      <c r="D225" s="21"/>
      <c r="E225" s="11">
        <v>17908</v>
      </c>
    </row>
    <row r="226" spans="1:5" ht="15.75" x14ac:dyDescent="0.25">
      <c r="A226" s="13"/>
      <c r="C226" s="30"/>
      <c r="D226" s="21"/>
      <c r="E226" s="11"/>
    </row>
    <row r="227" spans="1:5" ht="15.75" x14ac:dyDescent="0.25">
      <c r="A227" s="2" t="s">
        <v>727</v>
      </c>
      <c r="C227" s="30"/>
      <c r="D227" s="18"/>
      <c r="E227" s="11"/>
    </row>
    <row r="228" spans="1:5" ht="15.75" x14ac:dyDescent="0.25">
      <c r="A228" s="22" t="s">
        <v>728</v>
      </c>
      <c r="B228" t="s">
        <v>729</v>
      </c>
      <c r="C228" s="30" t="s">
        <v>730</v>
      </c>
      <c r="D228" s="45">
        <v>613674.5</v>
      </c>
      <c r="E228" s="11"/>
    </row>
    <row r="229" spans="1:5" x14ac:dyDescent="0.25">
      <c r="A229" s="22" t="s">
        <v>731</v>
      </c>
      <c r="B229" t="s">
        <v>257</v>
      </c>
      <c r="C229" s="30" t="s">
        <v>732</v>
      </c>
      <c r="D229" s="16">
        <v>20570</v>
      </c>
      <c r="E229" s="11"/>
    </row>
    <row r="230" spans="1:5" x14ac:dyDescent="0.25">
      <c r="A230" s="22" t="s">
        <v>743</v>
      </c>
      <c r="B230" t="s">
        <v>729</v>
      </c>
      <c r="C230" s="30" t="s">
        <v>744</v>
      </c>
      <c r="D230" s="16">
        <v>9027.5</v>
      </c>
      <c r="E230" s="11"/>
    </row>
    <row r="231" spans="1:5" x14ac:dyDescent="0.25">
      <c r="A231" s="22"/>
      <c r="C231" s="30"/>
      <c r="D231" s="16"/>
      <c r="E231" s="11">
        <f>D228+D229+D230</f>
        <v>643272</v>
      </c>
    </row>
    <row r="232" spans="1:5" x14ac:dyDescent="0.25">
      <c r="A232" s="10" t="s">
        <v>736</v>
      </c>
      <c r="C232" s="30"/>
      <c r="D232" s="21"/>
      <c r="E232" s="11"/>
    </row>
    <row r="233" spans="1:5" x14ac:dyDescent="0.25">
      <c r="A233" s="10"/>
      <c r="C233" s="30"/>
      <c r="D233" s="21"/>
      <c r="E233" s="11"/>
    </row>
    <row r="234" spans="1:5" x14ac:dyDescent="0.25">
      <c r="C234" s="30"/>
      <c r="D234" s="21"/>
      <c r="E234" s="11"/>
    </row>
    <row r="235" spans="1:5" ht="15.75" x14ac:dyDescent="0.25">
      <c r="A235" s="2" t="s">
        <v>706</v>
      </c>
      <c r="B235" s="2"/>
      <c r="C235" s="2"/>
      <c r="D235" s="18" t="s">
        <v>707</v>
      </c>
      <c r="E235" s="11"/>
    </row>
    <row r="236" spans="1:5" x14ac:dyDescent="0.25">
      <c r="A236" s="22" t="s">
        <v>708</v>
      </c>
      <c r="B236" t="s">
        <v>709</v>
      </c>
      <c r="C236" s="30" t="s">
        <v>425</v>
      </c>
      <c r="D236" s="21">
        <v>49000</v>
      </c>
      <c r="E236" s="11"/>
    </row>
    <row r="237" spans="1:5" x14ac:dyDescent="0.25">
      <c r="C237" s="30"/>
      <c r="D237" s="21"/>
      <c r="E237" s="11">
        <v>49000</v>
      </c>
    </row>
    <row r="238" spans="1:5" x14ac:dyDescent="0.25">
      <c r="C238" s="30"/>
      <c r="D238" s="21"/>
      <c r="E238" s="11"/>
    </row>
    <row r="239" spans="1:5" ht="15.75" x14ac:dyDescent="0.25">
      <c r="A239" s="2" t="s">
        <v>710</v>
      </c>
      <c r="B239" s="2"/>
      <c r="C239" s="2"/>
      <c r="D239" s="18" t="s">
        <v>711</v>
      </c>
      <c r="E239" s="11"/>
    </row>
    <row r="240" spans="1:5" ht="15.75" x14ac:dyDescent="0.25">
      <c r="A240" s="22" t="s">
        <v>712</v>
      </c>
      <c r="B240" s="13" t="s">
        <v>313</v>
      </c>
      <c r="C240" s="13" t="s">
        <v>327</v>
      </c>
      <c r="D240" s="45">
        <v>16335</v>
      </c>
      <c r="E240" s="11"/>
    </row>
    <row r="241" spans="1:5" ht="15.75" x14ac:dyDescent="0.25">
      <c r="A241" s="22" t="s">
        <v>716</v>
      </c>
      <c r="B241" s="13" t="s">
        <v>313</v>
      </c>
      <c r="C241" s="13" t="s">
        <v>41</v>
      </c>
      <c r="D241" s="45">
        <v>95590</v>
      </c>
      <c r="E241" s="11"/>
    </row>
    <row r="242" spans="1:5" ht="15.75" x14ac:dyDescent="0.25">
      <c r="A242" s="22" t="s">
        <v>739</v>
      </c>
      <c r="B242" s="13" t="s">
        <v>740</v>
      </c>
      <c r="C242" s="13" t="s">
        <v>741</v>
      </c>
      <c r="D242" s="45">
        <v>12100</v>
      </c>
      <c r="E242" s="11"/>
    </row>
    <row r="243" spans="1:5" ht="15.75" x14ac:dyDescent="0.25">
      <c r="A243" s="2"/>
      <c r="B243" s="2"/>
      <c r="C243" s="2"/>
      <c r="D243" s="18"/>
      <c r="E243" s="11">
        <f>D240+D241+D242</f>
        <v>124025</v>
      </c>
    </row>
    <row r="244" spans="1:5" ht="15.75" x14ac:dyDescent="0.25">
      <c r="A244" s="2"/>
      <c r="B244" s="2"/>
      <c r="C244" s="2"/>
      <c r="D244" s="18"/>
      <c r="E244" s="11"/>
    </row>
    <row r="245" spans="1:5" ht="15.75" x14ac:dyDescent="0.25">
      <c r="A245" s="39" t="s">
        <v>308</v>
      </c>
      <c r="D245" s="2" t="s">
        <v>167</v>
      </c>
    </row>
    <row r="246" spans="1:5" x14ac:dyDescent="0.25">
      <c r="A246" s="22" t="s">
        <v>98</v>
      </c>
      <c r="B246" t="s">
        <v>444</v>
      </c>
      <c r="C246" t="s">
        <v>445</v>
      </c>
      <c r="D246" s="1">
        <v>9680</v>
      </c>
      <c r="E246" s="11">
        <f>SUM(D246)</f>
        <v>9680</v>
      </c>
    </row>
    <row r="247" spans="1:5" x14ac:dyDescent="0.25">
      <c r="A247" s="22"/>
      <c r="D247" s="1"/>
      <c r="E247" s="11"/>
    </row>
    <row r="248" spans="1:5" x14ac:dyDescent="0.25">
      <c r="A248" s="22"/>
      <c r="D248" s="1"/>
      <c r="E248" s="11"/>
    </row>
    <row r="249" spans="1:5" ht="15.75" x14ac:dyDescent="0.25">
      <c r="A249" s="8" t="s">
        <v>311</v>
      </c>
    </row>
    <row r="250" spans="1:5" x14ac:dyDescent="0.25">
      <c r="A250" s="22" t="s">
        <v>210</v>
      </c>
      <c r="B250" t="s">
        <v>103</v>
      </c>
      <c r="C250" s="28" t="s">
        <v>211</v>
      </c>
      <c r="D250" s="16">
        <v>99800</v>
      </c>
      <c r="E250" s="11">
        <f>SUM(D250)</f>
        <v>99800</v>
      </c>
    </row>
    <row r="251" spans="1:5" x14ac:dyDescent="0.25">
      <c r="A251" s="30"/>
    </row>
    <row r="252" spans="1:5" ht="15.75" x14ac:dyDescent="0.25">
      <c r="A252" s="22"/>
      <c r="D252" s="45"/>
      <c r="E252" s="11"/>
    </row>
    <row r="253" spans="1:5" ht="15.75" x14ac:dyDescent="0.25">
      <c r="A253" s="40" t="s">
        <v>190</v>
      </c>
      <c r="B253" s="41"/>
      <c r="C253" s="41"/>
      <c r="D253" s="41"/>
      <c r="E253" s="42">
        <f>E250+E246+E211+E207+E199+E194+E190+E184+E180+E176+E165+E159+E155+E150+E144+E128+E125+E116+E112+E108+E102+E84+E75+E72+E63+E60+E53+E49+E42+E34+E29+E25+E18+E217+E221+E232+E237+E243+E231+E225</f>
        <v>11806149.729999999</v>
      </c>
    </row>
    <row r="254" spans="1:5" x14ac:dyDescent="0.25">
      <c r="A254" s="47"/>
    </row>
    <row r="255" spans="1:5" x14ac:dyDescent="0.25">
      <c r="A255" t="s">
        <v>448</v>
      </c>
    </row>
    <row r="258" spans="1:5" x14ac:dyDescent="0.25">
      <c r="A258" t="s">
        <v>737</v>
      </c>
    </row>
    <row r="262" spans="1:5" x14ac:dyDescent="0.25">
      <c r="D262" s="15"/>
    </row>
    <row r="263" spans="1:5" x14ac:dyDescent="0.25">
      <c r="D263" s="15"/>
    </row>
    <row r="264" spans="1:5" x14ac:dyDescent="0.25">
      <c r="D264" s="15"/>
    </row>
    <row r="265" spans="1:5" x14ac:dyDescent="0.25">
      <c r="D265" s="15"/>
      <c r="E265" s="11"/>
    </row>
    <row r="266" spans="1:5" x14ac:dyDescent="0.25">
      <c r="D266" s="15"/>
    </row>
    <row r="267" spans="1:5" x14ac:dyDescent="0.25">
      <c r="D267" s="15"/>
    </row>
    <row r="268" spans="1:5" x14ac:dyDescent="0.25">
      <c r="D268" s="15"/>
    </row>
    <row r="269" spans="1:5" x14ac:dyDescent="0.25">
      <c r="D269" s="15"/>
    </row>
    <row r="270" spans="1:5" x14ac:dyDescent="0.25">
      <c r="D270" s="15"/>
    </row>
    <row r="271" spans="1:5" x14ac:dyDescent="0.25">
      <c r="D271" s="15"/>
    </row>
    <row r="272" spans="1:5" x14ac:dyDescent="0.25">
      <c r="D272" s="15"/>
    </row>
    <row r="273" spans="4:4" x14ac:dyDescent="0.25">
      <c r="D273" s="15"/>
    </row>
    <row r="274" spans="4:4" x14ac:dyDescent="0.25">
      <c r="D274" s="15"/>
    </row>
    <row r="275" spans="4:4" x14ac:dyDescent="0.25">
      <c r="D275" s="15"/>
    </row>
    <row r="276" spans="4:4" x14ac:dyDescent="0.25">
      <c r="D276" s="15"/>
    </row>
    <row r="277" spans="4:4" x14ac:dyDescent="0.25">
      <c r="D277" s="15"/>
    </row>
    <row r="278" spans="4:4" x14ac:dyDescent="0.25">
      <c r="D278" s="15"/>
    </row>
    <row r="279" spans="4:4" x14ac:dyDescent="0.25">
      <c r="D279" s="15"/>
    </row>
    <row r="280" spans="4:4" x14ac:dyDescent="0.25">
      <c r="D280" s="15"/>
    </row>
    <row r="281" spans="4:4" x14ac:dyDescent="0.25">
      <c r="D281" s="15"/>
    </row>
    <row r="282" spans="4:4" x14ac:dyDescent="0.25">
      <c r="D282" s="15"/>
    </row>
    <row r="283" spans="4:4" x14ac:dyDescent="0.25">
      <c r="D283" s="15"/>
    </row>
    <row r="284" spans="4:4" x14ac:dyDescent="0.25">
      <c r="D284" s="15"/>
    </row>
    <row r="285" spans="4:4" x14ac:dyDescent="0.25">
      <c r="D285" s="15"/>
    </row>
    <row r="286" spans="4:4" x14ac:dyDescent="0.25">
      <c r="D286" s="15"/>
    </row>
    <row r="287" spans="4:4" x14ac:dyDescent="0.25">
      <c r="D287" s="15"/>
    </row>
    <row r="288" spans="4:4" x14ac:dyDescent="0.25">
      <c r="D288" s="15"/>
    </row>
    <row r="289" spans="4:4" x14ac:dyDescent="0.25">
      <c r="D289" s="15"/>
    </row>
    <row r="290" spans="4:4" x14ac:dyDescent="0.25">
      <c r="D290" s="15"/>
    </row>
    <row r="291" spans="4:4" x14ac:dyDescent="0.25">
      <c r="D291" s="15"/>
    </row>
    <row r="292" spans="4:4" x14ac:dyDescent="0.25">
      <c r="D292" s="15"/>
    </row>
    <row r="293" spans="4:4" x14ac:dyDescent="0.25">
      <c r="D293" s="15"/>
    </row>
    <row r="294" spans="4:4" x14ac:dyDescent="0.25">
      <c r="D294" s="15"/>
    </row>
    <row r="295" spans="4:4" x14ac:dyDescent="0.25">
      <c r="D295" s="15"/>
    </row>
    <row r="296" spans="4:4" x14ac:dyDescent="0.25">
      <c r="D296" s="15"/>
    </row>
    <row r="297" spans="4:4" x14ac:dyDescent="0.25">
      <c r="D297" s="15"/>
    </row>
    <row r="298" spans="4:4" x14ac:dyDescent="0.25">
      <c r="D298" s="15"/>
    </row>
    <row r="299" spans="4:4" x14ac:dyDescent="0.25">
      <c r="D299" s="15"/>
    </row>
    <row r="300" spans="4:4" x14ac:dyDescent="0.25">
      <c r="D300" s="15"/>
    </row>
    <row r="301" spans="4:4" x14ac:dyDescent="0.25">
      <c r="D301" s="15"/>
    </row>
    <row r="302" spans="4:4" x14ac:dyDescent="0.25">
      <c r="D302" s="15"/>
    </row>
    <row r="303" spans="4:4" x14ac:dyDescent="0.25">
      <c r="D303" s="15"/>
    </row>
    <row r="304" spans="4:4" x14ac:dyDescent="0.25">
      <c r="D304" s="15"/>
    </row>
    <row r="305" spans="4:4" x14ac:dyDescent="0.25">
      <c r="D305" s="15"/>
    </row>
    <row r="306" spans="4:4" x14ac:dyDescent="0.25">
      <c r="D306" s="15"/>
    </row>
    <row r="307" spans="4:4" x14ac:dyDescent="0.25">
      <c r="D307" s="15"/>
    </row>
    <row r="308" spans="4:4" x14ac:dyDescent="0.25">
      <c r="D308" s="15"/>
    </row>
    <row r="309" spans="4:4" x14ac:dyDescent="0.25">
      <c r="D309" s="15"/>
    </row>
    <row r="310" spans="4:4" x14ac:dyDescent="0.25">
      <c r="D310" s="15"/>
    </row>
    <row r="311" spans="4:4" x14ac:dyDescent="0.25">
      <c r="D311" s="15"/>
    </row>
    <row r="312" spans="4:4" x14ac:dyDescent="0.25">
      <c r="D312" s="15"/>
    </row>
    <row r="313" spans="4:4" x14ac:dyDescent="0.25">
      <c r="D313" s="15"/>
    </row>
    <row r="314" spans="4:4" x14ac:dyDescent="0.25">
      <c r="D314" s="15"/>
    </row>
    <row r="315" spans="4:4" x14ac:dyDescent="0.25">
      <c r="D315" s="15"/>
    </row>
    <row r="316" spans="4:4" x14ac:dyDescent="0.25">
      <c r="D316" s="15"/>
    </row>
    <row r="317" spans="4:4" x14ac:dyDescent="0.25">
      <c r="D317" s="15"/>
    </row>
    <row r="318" spans="4:4" x14ac:dyDescent="0.25">
      <c r="D318" s="15"/>
    </row>
    <row r="319" spans="4:4" x14ac:dyDescent="0.25">
      <c r="D319" s="15"/>
    </row>
    <row r="320" spans="4:4" x14ac:dyDescent="0.25">
      <c r="D320" s="15"/>
    </row>
    <row r="321" spans="4:4" x14ac:dyDescent="0.25">
      <c r="D321" s="15"/>
    </row>
    <row r="322" spans="4:4" x14ac:dyDescent="0.25">
      <c r="D322" s="15"/>
    </row>
    <row r="323" spans="4:4" x14ac:dyDescent="0.25">
      <c r="D323" s="15"/>
    </row>
    <row r="324" spans="4:4" x14ac:dyDescent="0.25">
      <c r="D324" s="15"/>
    </row>
    <row r="325" spans="4:4" x14ac:dyDescent="0.25">
      <c r="D325" s="15"/>
    </row>
    <row r="326" spans="4:4" x14ac:dyDescent="0.25">
      <c r="D326" s="15"/>
    </row>
    <row r="327" spans="4:4" x14ac:dyDescent="0.25">
      <c r="D327" s="15"/>
    </row>
    <row r="328" spans="4:4" x14ac:dyDescent="0.25">
      <c r="D328" s="15"/>
    </row>
    <row r="329" spans="4:4" x14ac:dyDescent="0.25">
      <c r="D329" s="15"/>
    </row>
    <row r="330" spans="4:4" x14ac:dyDescent="0.25">
      <c r="D330" s="15"/>
    </row>
    <row r="331" spans="4:4" x14ac:dyDescent="0.25">
      <c r="D331" s="15"/>
    </row>
    <row r="332" spans="4:4" x14ac:dyDescent="0.25">
      <c r="D332" s="15"/>
    </row>
    <row r="333" spans="4:4" x14ac:dyDescent="0.25">
      <c r="D333" s="15"/>
    </row>
    <row r="334" spans="4:4" x14ac:dyDescent="0.25">
      <c r="D334" s="15"/>
    </row>
    <row r="335" spans="4:4" x14ac:dyDescent="0.25">
      <c r="D335" s="15"/>
    </row>
    <row r="336" spans="4:4" x14ac:dyDescent="0.25">
      <c r="D336" s="15"/>
    </row>
    <row r="337" spans="4:4" x14ac:dyDescent="0.25">
      <c r="D337" s="15"/>
    </row>
    <row r="338" spans="4:4" x14ac:dyDescent="0.25">
      <c r="D338" s="15"/>
    </row>
    <row r="339" spans="4:4" x14ac:dyDescent="0.25">
      <c r="D339" s="15"/>
    </row>
    <row r="340" spans="4:4" x14ac:dyDescent="0.25">
      <c r="D340" s="15"/>
    </row>
    <row r="341" spans="4:4" x14ac:dyDescent="0.25">
      <c r="D341" s="15"/>
    </row>
    <row r="342" spans="4:4" x14ac:dyDescent="0.25">
      <c r="D342" s="15"/>
    </row>
    <row r="343" spans="4:4" x14ac:dyDescent="0.25">
      <c r="D343" s="15"/>
    </row>
    <row r="344" spans="4:4" x14ac:dyDescent="0.25">
      <c r="D344" s="15"/>
    </row>
    <row r="345" spans="4:4" x14ac:dyDescent="0.25">
      <c r="D345" s="15"/>
    </row>
    <row r="346" spans="4:4" x14ac:dyDescent="0.25">
      <c r="D346" s="15"/>
    </row>
    <row r="347" spans="4:4" x14ac:dyDescent="0.25">
      <c r="D347" s="15"/>
    </row>
    <row r="348" spans="4:4" x14ac:dyDescent="0.25">
      <c r="D348" s="15"/>
    </row>
    <row r="349" spans="4:4" x14ac:dyDescent="0.25">
      <c r="D349" s="15"/>
    </row>
    <row r="350" spans="4:4" x14ac:dyDescent="0.25">
      <c r="D350" s="15"/>
    </row>
    <row r="351" spans="4:4" x14ac:dyDescent="0.25">
      <c r="D351" s="15"/>
    </row>
    <row r="352" spans="4:4" x14ac:dyDescent="0.25">
      <c r="D352" s="15"/>
    </row>
    <row r="353" spans="4:4" x14ac:dyDescent="0.25">
      <c r="D353" s="15"/>
    </row>
    <row r="354" spans="4:4" x14ac:dyDescent="0.25">
      <c r="D354" s="15"/>
    </row>
    <row r="355" spans="4:4" x14ac:dyDescent="0.25">
      <c r="D355" s="15"/>
    </row>
    <row r="356" spans="4:4" x14ac:dyDescent="0.25">
      <c r="D356" s="15"/>
    </row>
    <row r="357" spans="4:4" x14ac:dyDescent="0.25">
      <c r="D357" s="15"/>
    </row>
    <row r="358" spans="4:4" x14ac:dyDescent="0.25">
      <c r="D358" s="15"/>
    </row>
    <row r="359" spans="4:4" x14ac:dyDescent="0.25">
      <c r="D359" s="15"/>
    </row>
    <row r="360" spans="4:4" x14ac:dyDescent="0.25">
      <c r="D360" s="15"/>
    </row>
    <row r="361" spans="4:4" x14ac:dyDescent="0.25">
      <c r="D361" s="15"/>
    </row>
    <row r="362" spans="4:4" x14ac:dyDescent="0.25">
      <c r="D362" s="15"/>
    </row>
    <row r="363" spans="4:4" x14ac:dyDescent="0.25">
      <c r="D363" s="15"/>
    </row>
    <row r="364" spans="4:4" x14ac:dyDescent="0.25">
      <c r="D364" s="15"/>
    </row>
    <row r="365" spans="4:4" x14ac:dyDescent="0.25">
      <c r="D365" s="15"/>
    </row>
    <row r="366" spans="4:4" x14ac:dyDescent="0.25">
      <c r="D366" s="15"/>
    </row>
    <row r="367" spans="4:4" x14ac:dyDescent="0.25">
      <c r="D367" s="15"/>
    </row>
    <row r="368" spans="4:4" x14ac:dyDescent="0.25">
      <c r="D368" s="15"/>
    </row>
    <row r="369" spans="4:4" x14ac:dyDescent="0.25">
      <c r="D369" s="15"/>
    </row>
    <row r="370" spans="4:4" x14ac:dyDescent="0.25">
      <c r="D370" s="15"/>
    </row>
    <row r="371" spans="4:4" x14ac:dyDescent="0.25">
      <c r="D371" s="15"/>
    </row>
    <row r="372" spans="4:4" x14ac:dyDescent="0.25">
      <c r="D372" s="15"/>
    </row>
    <row r="373" spans="4:4" x14ac:dyDescent="0.25">
      <c r="D373" s="15"/>
    </row>
    <row r="374" spans="4:4" x14ac:dyDescent="0.25">
      <c r="D374" s="15"/>
    </row>
    <row r="375" spans="4:4" x14ac:dyDescent="0.25">
      <c r="D375" s="15"/>
    </row>
    <row r="376" spans="4:4" x14ac:dyDescent="0.25">
      <c r="D376" s="15"/>
    </row>
    <row r="377" spans="4:4" x14ac:dyDescent="0.25">
      <c r="D377" s="15"/>
    </row>
    <row r="378" spans="4:4" x14ac:dyDescent="0.25">
      <c r="D378" s="15"/>
    </row>
    <row r="379" spans="4:4" x14ac:dyDescent="0.25">
      <c r="D379" s="15"/>
    </row>
    <row r="380" spans="4:4" x14ac:dyDescent="0.25">
      <c r="D380" s="15"/>
    </row>
    <row r="381" spans="4:4" x14ac:dyDescent="0.25">
      <c r="D381" s="15"/>
    </row>
    <row r="382" spans="4:4" x14ac:dyDescent="0.25">
      <c r="D382" s="15"/>
    </row>
    <row r="383" spans="4:4" x14ac:dyDescent="0.25">
      <c r="D383" s="15"/>
    </row>
    <row r="384" spans="4:4" x14ac:dyDescent="0.25">
      <c r="D384" s="15"/>
    </row>
    <row r="385" spans="4:4" x14ac:dyDescent="0.25">
      <c r="D385" s="15"/>
    </row>
    <row r="386" spans="4:4" x14ac:dyDescent="0.25">
      <c r="D386" s="15"/>
    </row>
    <row r="387" spans="4:4" x14ac:dyDescent="0.25">
      <c r="D387" s="15"/>
    </row>
    <row r="388" spans="4:4" x14ac:dyDescent="0.25">
      <c r="D388" s="15"/>
    </row>
    <row r="389" spans="4:4" x14ac:dyDescent="0.25">
      <c r="D389" s="15"/>
    </row>
    <row r="390" spans="4:4" x14ac:dyDescent="0.25">
      <c r="D390" s="15"/>
    </row>
    <row r="391" spans="4:4" x14ac:dyDescent="0.25">
      <c r="D391" s="15"/>
    </row>
    <row r="392" spans="4:4" x14ac:dyDescent="0.25">
      <c r="D392" s="15"/>
    </row>
    <row r="393" spans="4:4" x14ac:dyDescent="0.25">
      <c r="D393" s="15"/>
    </row>
    <row r="394" spans="4:4" x14ac:dyDescent="0.25">
      <c r="D394" s="15"/>
    </row>
    <row r="395" spans="4:4" x14ac:dyDescent="0.25">
      <c r="D395" s="15"/>
    </row>
    <row r="396" spans="4:4" x14ac:dyDescent="0.25">
      <c r="D396" s="15"/>
    </row>
    <row r="397" spans="4:4" x14ac:dyDescent="0.25">
      <c r="D397" s="15"/>
    </row>
    <row r="398" spans="4:4" x14ac:dyDescent="0.25">
      <c r="D398" s="15"/>
    </row>
    <row r="399" spans="4:4" x14ac:dyDescent="0.25">
      <c r="D399" s="15"/>
    </row>
    <row r="400" spans="4:4" x14ac:dyDescent="0.25">
      <c r="D400" s="15"/>
    </row>
    <row r="401" spans="4:4" x14ac:dyDescent="0.25">
      <c r="D401" s="15"/>
    </row>
    <row r="402" spans="4:4" x14ac:dyDescent="0.25">
      <c r="D402" s="15"/>
    </row>
    <row r="403" spans="4:4" x14ac:dyDescent="0.25">
      <c r="D403" s="15"/>
    </row>
    <row r="404" spans="4:4" x14ac:dyDescent="0.25">
      <c r="D404" s="15"/>
    </row>
    <row r="405" spans="4:4" x14ac:dyDescent="0.25">
      <c r="D405" s="15"/>
    </row>
    <row r="406" spans="4:4" x14ac:dyDescent="0.25">
      <c r="D406" s="15"/>
    </row>
    <row r="407" spans="4:4" x14ac:dyDescent="0.25">
      <c r="D407" s="15"/>
    </row>
    <row r="408" spans="4:4" x14ac:dyDescent="0.25">
      <c r="D408" s="15"/>
    </row>
    <row r="409" spans="4:4" x14ac:dyDescent="0.25">
      <c r="D409" s="15"/>
    </row>
    <row r="410" spans="4:4" x14ac:dyDescent="0.25">
      <c r="D410" s="15"/>
    </row>
    <row r="411" spans="4:4" x14ac:dyDescent="0.25">
      <c r="D411" s="15"/>
    </row>
    <row r="412" spans="4:4" x14ac:dyDescent="0.25">
      <c r="D412" s="15"/>
    </row>
    <row r="413" spans="4:4" x14ac:dyDescent="0.25">
      <c r="D413" s="15"/>
    </row>
    <row r="414" spans="4:4" x14ac:dyDescent="0.25">
      <c r="D414" s="15"/>
    </row>
    <row r="415" spans="4:4" x14ac:dyDescent="0.25">
      <c r="D415" s="15"/>
    </row>
    <row r="416" spans="4:4" x14ac:dyDescent="0.25">
      <c r="D416" s="15"/>
    </row>
    <row r="417" spans="4:4" x14ac:dyDescent="0.25">
      <c r="D417" s="15"/>
    </row>
    <row r="418" spans="4:4" x14ac:dyDescent="0.25">
      <c r="D418" s="15"/>
    </row>
    <row r="419" spans="4:4" x14ac:dyDescent="0.25">
      <c r="D419" s="15"/>
    </row>
    <row r="420" spans="4:4" x14ac:dyDescent="0.25">
      <c r="D420" s="15"/>
    </row>
    <row r="421" spans="4:4" x14ac:dyDescent="0.25">
      <c r="D421" s="15"/>
    </row>
    <row r="422" spans="4:4" x14ac:dyDescent="0.25">
      <c r="D422" s="15"/>
    </row>
    <row r="423" spans="4:4" x14ac:dyDescent="0.25">
      <c r="D423" s="15"/>
    </row>
    <row r="424" spans="4:4" x14ac:dyDescent="0.25">
      <c r="D424" s="15"/>
    </row>
    <row r="425" spans="4:4" x14ac:dyDescent="0.25">
      <c r="D425" s="15"/>
    </row>
    <row r="426" spans="4:4" x14ac:dyDescent="0.25">
      <c r="D426" s="15"/>
    </row>
    <row r="427" spans="4:4" x14ac:dyDescent="0.25">
      <c r="D427" s="15"/>
    </row>
    <row r="428" spans="4:4" x14ac:dyDescent="0.25">
      <c r="D428" s="15"/>
    </row>
    <row r="429" spans="4:4" x14ac:dyDescent="0.25">
      <c r="D429" s="15"/>
    </row>
    <row r="430" spans="4:4" x14ac:dyDescent="0.25">
      <c r="D430" s="15"/>
    </row>
    <row r="431" spans="4:4" x14ac:dyDescent="0.25">
      <c r="D431" s="15"/>
    </row>
    <row r="432" spans="4:4" x14ac:dyDescent="0.25">
      <c r="D432" s="15"/>
    </row>
    <row r="433" spans="4:4" x14ac:dyDescent="0.25">
      <c r="D433" s="15"/>
    </row>
    <row r="434" spans="4:4" x14ac:dyDescent="0.25">
      <c r="D434" s="15"/>
    </row>
    <row r="435" spans="4:4" x14ac:dyDescent="0.25">
      <c r="D435" s="15"/>
    </row>
    <row r="436" spans="4:4" x14ac:dyDescent="0.25">
      <c r="D436" s="15"/>
    </row>
    <row r="437" spans="4:4" x14ac:dyDescent="0.25">
      <c r="D437" s="15"/>
    </row>
    <row r="438" spans="4:4" x14ac:dyDescent="0.25">
      <c r="D438" s="15"/>
    </row>
    <row r="439" spans="4:4" x14ac:dyDescent="0.25">
      <c r="D439" s="15"/>
    </row>
    <row r="440" spans="4:4" x14ac:dyDescent="0.25">
      <c r="D440" s="15"/>
    </row>
    <row r="441" spans="4:4" x14ac:dyDescent="0.25">
      <c r="D441" s="15"/>
    </row>
    <row r="442" spans="4:4" x14ac:dyDescent="0.25">
      <c r="D442" s="15"/>
    </row>
    <row r="443" spans="4:4" x14ac:dyDescent="0.25">
      <c r="D443" s="15"/>
    </row>
    <row r="444" spans="4:4" x14ac:dyDescent="0.25">
      <c r="D444" s="15"/>
    </row>
    <row r="445" spans="4:4" x14ac:dyDescent="0.25">
      <c r="D445" s="15"/>
    </row>
    <row r="446" spans="4:4" x14ac:dyDescent="0.25">
      <c r="D446" s="15"/>
    </row>
    <row r="447" spans="4:4" x14ac:dyDescent="0.25">
      <c r="D447" s="15"/>
    </row>
    <row r="448" spans="4:4" x14ac:dyDescent="0.25">
      <c r="D448" s="15"/>
    </row>
    <row r="449" spans="4:4" x14ac:dyDescent="0.25">
      <c r="D449" s="15"/>
    </row>
    <row r="450" spans="4:4" x14ac:dyDescent="0.25">
      <c r="D450" s="15"/>
    </row>
    <row r="451" spans="4:4" x14ac:dyDescent="0.25">
      <c r="D451" s="15"/>
    </row>
    <row r="452" spans="4:4" x14ac:dyDescent="0.25">
      <c r="D452" s="15"/>
    </row>
    <row r="453" spans="4:4" x14ac:dyDescent="0.25">
      <c r="D453" s="15"/>
    </row>
    <row r="454" spans="4:4" x14ac:dyDescent="0.25">
      <c r="D454" s="15"/>
    </row>
    <row r="455" spans="4:4" x14ac:dyDescent="0.25">
      <c r="D455" s="15"/>
    </row>
    <row r="456" spans="4:4" x14ac:dyDescent="0.25">
      <c r="D456" s="15"/>
    </row>
    <row r="457" spans="4:4" x14ac:dyDescent="0.25">
      <c r="D457" s="15"/>
    </row>
    <row r="458" spans="4:4" x14ac:dyDescent="0.25">
      <c r="D458" s="15"/>
    </row>
    <row r="459" spans="4:4" x14ac:dyDescent="0.25">
      <c r="D459" s="15"/>
    </row>
    <row r="460" spans="4:4" x14ac:dyDescent="0.25">
      <c r="D460" s="15"/>
    </row>
    <row r="461" spans="4:4" x14ac:dyDescent="0.25">
      <c r="D461" s="15"/>
    </row>
    <row r="462" spans="4:4" x14ac:dyDescent="0.25">
      <c r="D462" s="15"/>
    </row>
    <row r="463" spans="4:4" x14ac:dyDescent="0.25">
      <c r="D463" s="15"/>
    </row>
    <row r="464" spans="4:4" x14ac:dyDescent="0.25">
      <c r="D464" s="15"/>
    </row>
    <row r="465" spans="4:4" x14ac:dyDescent="0.25">
      <c r="D465" s="15"/>
    </row>
    <row r="466" spans="4:4" x14ac:dyDescent="0.25">
      <c r="D466" s="15"/>
    </row>
    <row r="467" spans="4:4" x14ac:dyDescent="0.25">
      <c r="D467" s="15"/>
    </row>
    <row r="468" spans="4:4" x14ac:dyDescent="0.25">
      <c r="D468" s="15"/>
    </row>
    <row r="469" spans="4:4" x14ac:dyDescent="0.25">
      <c r="D469" s="15"/>
    </row>
    <row r="470" spans="4:4" x14ac:dyDescent="0.25">
      <c r="D470" s="15"/>
    </row>
    <row r="471" spans="4:4" x14ac:dyDescent="0.25">
      <c r="D471" s="15"/>
    </row>
    <row r="472" spans="4:4" x14ac:dyDescent="0.25">
      <c r="D472" s="15"/>
    </row>
    <row r="473" spans="4:4" x14ac:dyDescent="0.25">
      <c r="D473" s="15"/>
    </row>
  </sheetData>
  <pageMargins left="0.70866141732283472" right="0.70866141732283472" top="0.78740157480314965" bottom="0.78740157480314965" header="0.31496062992125984" footer="0.31496062992125984"/>
  <pageSetup paperSize="9" scale="85" orientation="portrait" r:id="rId1"/>
  <headerFooter>
    <oddHeader>&amp;CNedokončené investice - aktuální stav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2016</vt:lpstr>
      <vt:lpstr>K 31. 12. 2017</vt:lpstr>
      <vt:lpstr>K 31. 12. 2018</vt:lpstr>
      <vt:lpstr>k 31.12. 2019</vt:lpstr>
      <vt:lpstr>ORJ</vt:lpstr>
      <vt:lpstr>k 31.12. 2020</vt:lpstr>
      <vt:lpstr>List1</vt:lpstr>
      <vt:lpstr>List2</vt:lpstr>
      <vt:lpstr>042 aktuální</vt:lpstr>
      <vt:lpstr>List5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Fuksová</dc:creator>
  <cp:lastModifiedBy>Kubíčková Eva</cp:lastModifiedBy>
  <cp:lastPrinted>2021-04-06T06:53:00Z</cp:lastPrinted>
  <dcterms:created xsi:type="dcterms:W3CDTF">2015-09-22T12:02:16Z</dcterms:created>
  <dcterms:modified xsi:type="dcterms:W3CDTF">2021-04-06T06:53:46Z</dcterms:modified>
</cp:coreProperties>
</file>